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'PC-Version'!$A$1:$BD$94</definedName>
  </definedNames>
  <calcPr fullCalcOnLoad="1"/>
</workbook>
</file>

<file path=xl/sharedStrings.xml><?xml version="1.0" encoding="utf-8"?>
<sst xmlns="http://schemas.openxmlformats.org/spreadsheetml/2006/main" count="188" uniqueCount="67">
  <si>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</si>
  <si>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</si>
  <si>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</si>
  <si>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</si>
  <si>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</si>
  <si>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</si>
  <si>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</si>
  <si>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</si>
  <si>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</si>
  <si>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</si>
  <si>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</si>
  <si>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</si>
  <si>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</si>
  <si>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</si>
  <si>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</si>
  <si>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</si>
  <si>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</si>
  <si>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</si>
  <si>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</si>
  <si>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</si>
  <si>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</si>
  <si>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</si>
  <si>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</si>
  <si>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</si>
  <si>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</si>
  <si>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</si>
  <si>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</si>
  <si>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</si>
  <si>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</si>
  <si>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</si>
  <si>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</si>
  <si>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</si>
  <si>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</si>
  <si>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</si>
  <si>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</si>
  <si>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</si>
  <si>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Sp.</t>
  </si>
  <si>
    <t>x</t>
  </si>
  <si>
    <t>V. Platzierungen</t>
  </si>
  <si>
    <t>1. Halbfinale</t>
  </si>
  <si>
    <t>2. Halbfinale</t>
  </si>
  <si>
    <t>Verlierer Spiel 13</t>
  </si>
  <si>
    <t>Verlierer Spiel 14</t>
  </si>
  <si>
    <t>Sieger Spiel 13</t>
  </si>
  <si>
    <t>Sieger Spiel 14</t>
  </si>
  <si>
    <t>5.</t>
  </si>
  <si>
    <t>6.</t>
  </si>
  <si>
    <t>7.</t>
  </si>
  <si>
    <t>8.</t>
  </si>
  <si>
    <t>3. Gruppe A</t>
  </si>
  <si>
    <t>4. Gruppe B</t>
  </si>
  <si>
    <t>3. Gruppe B</t>
  </si>
  <si>
    <t>4. Gruppe A</t>
  </si>
  <si>
    <t>Spiel um Platz 7 und 8</t>
  </si>
  <si>
    <t>Spiel um Platz 5 und 6</t>
  </si>
  <si>
    <t>in der Luitpoldhalle Freising--Luitpoldanlage Freising</t>
  </si>
  <si>
    <t>Freitag</t>
  </si>
  <si>
    <t xml:space="preserve">SE Freising </t>
  </si>
  <si>
    <r>
      <t xml:space="preserve">       </t>
    </r>
    <r>
      <rPr>
        <sz val="16"/>
        <rFont val="Arial Black"/>
        <family val="2"/>
      </rPr>
      <t>SEF-Junioren-Hallenmasters 2024</t>
    </r>
  </si>
  <si>
    <t>U11-Junioren-Hallenmasters 2024</t>
  </si>
  <si>
    <t>TSV Gilching-Argelsried</t>
  </si>
  <si>
    <t>SG FC Moosburg/FC Wang</t>
  </si>
  <si>
    <t>BC Attaching</t>
  </si>
  <si>
    <t>SV Heimstetten</t>
  </si>
  <si>
    <t>TSV Milbertshofen</t>
  </si>
  <si>
    <t>SV Mering</t>
  </si>
  <si>
    <t>FC Rot Weiss Oberföhring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</si>
</sst>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5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sz val="22"/>
      <name val="Arial Black"/>
      <family val="2"/>
    </font>
    <font>
      <sz val="16"/>
      <name val="Arial Black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3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76" fontId="16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1" fontId="12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10" xfId="0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0" fontId="0" fillId="0" borderId="14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left" vertical="center" shrinkToFit="1"/>
    </xf>
    <xf numFmtId="0" fontId="0" fillId="0" borderId="33" xfId="0" applyFont="1" applyFill="1" applyBorder="1" applyAlignment="1">
      <alignment horizontal="left" vertical="center" shrinkToFit="1"/>
    </xf>
    <xf numFmtId="0" fontId="0" fillId="0" borderId="34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74" fontId="0" fillId="0" borderId="30" xfId="0" applyNumberFormat="1" applyFont="1" applyFill="1" applyBorder="1" applyAlignment="1">
      <alignment horizontal="center" vertical="center"/>
    </xf>
    <xf numFmtId="174" fontId="0" fillId="0" borderId="37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39" xfId="0" applyFont="1" applyFill="1" applyBorder="1" applyAlignment="1">
      <alignment horizontal="left" vertical="center" shrinkToFit="1"/>
    </xf>
    <xf numFmtId="0" fontId="2" fillId="0" borderId="4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174" fontId="0" fillId="0" borderId="42" xfId="0" applyNumberFormat="1" applyFont="1" applyFill="1" applyBorder="1" applyAlignment="1">
      <alignment horizontal="center" vertical="center"/>
    </xf>
    <xf numFmtId="174" fontId="0" fillId="0" borderId="40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left" vertical="center" shrinkToFit="1"/>
    </xf>
    <xf numFmtId="0" fontId="0" fillId="0" borderId="4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6" fillId="0" borderId="3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6" fillId="0" borderId="14" xfId="0" applyFont="1" applyBorder="1" applyAlignment="1">
      <alignment horizontal="left" shrinkToFit="1"/>
    </xf>
    <xf numFmtId="0" fontId="0" fillId="0" borderId="14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5" fontId="3" fillId="0" borderId="10" xfId="0" applyNumberFormat="1" applyFont="1" applyFill="1" applyBorder="1" applyAlignment="1">
      <alignment horizontal="center"/>
    </xf>
    <xf numFmtId="20" fontId="3" fillId="0" borderId="10" xfId="0" applyNumberFormat="1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4" fontId="0" fillId="0" borderId="49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50" xfId="0" applyNumberFormat="1" applyFont="1" applyFill="1" applyBorder="1" applyAlignment="1">
      <alignment horizontal="center" vertical="center"/>
    </xf>
    <xf numFmtId="174" fontId="0" fillId="0" borderId="36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28" xfId="0" applyNumberFormat="1" applyFont="1" applyFill="1" applyBorder="1" applyAlignment="1">
      <alignment horizontal="center" vertical="center"/>
    </xf>
    <xf numFmtId="0" fontId="7" fillId="34" borderId="46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47" xfId="0" applyFont="1" applyFill="1" applyBorder="1" applyAlignment="1">
      <alignment horizontal="center" vertical="center"/>
    </xf>
    <xf numFmtId="0" fontId="1" fillId="0" borderId="5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7" fillId="35" borderId="44" xfId="0" applyFont="1" applyFill="1" applyBorder="1" applyAlignment="1">
      <alignment horizontal="center" vertical="center"/>
    </xf>
    <xf numFmtId="0" fontId="7" fillId="35" borderId="45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vertical="center"/>
    </xf>
    <xf numFmtId="0" fontId="2" fillId="34" borderId="21" xfId="0" applyFont="1" applyFill="1" applyBorder="1" applyAlignment="1">
      <alignment vertical="center"/>
    </xf>
    <xf numFmtId="0" fontId="7" fillId="34" borderId="44" xfId="0" applyFont="1" applyFill="1" applyBorder="1" applyAlignment="1">
      <alignment horizontal="center" vertical="center"/>
    </xf>
    <xf numFmtId="0" fontId="7" fillId="34" borderId="45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47" xfId="0" applyFont="1" applyFill="1" applyBorder="1" applyAlignment="1">
      <alignment horizontal="center" vertical="center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32" xfId="0" applyFont="1" applyBorder="1" applyAlignment="1" applyProtection="1">
      <alignment horizontal="left" vertical="center"/>
      <protection hidden="1"/>
    </xf>
    <xf numFmtId="0" fontId="11" fillId="0" borderId="13" xfId="0" applyFont="1" applyBorder="1" applyAlignment="1" applyProtection="1">
      <alignment horizontal="left" vertical="center"/>
      <protection hidden="1"/>
    </xf>
    <xf numFmtId="0" fontId="11" fillId="0" borderId="23" xfId="0" applyFont="1" applyBorder="1" applyAlignment="1" applyProtection="1">
      <alignment horizontal="lef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9" fillId="0" borderId="0" xfId="0" applyFont="1" applyAlignment="1">
      <alignment horizontal="center" vertical="center"/>
    </xf>
    <xf numFmtId="0" fontId="2" fillId="35" borderId="46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2" fillId="35" borderId="47" xfId="0" applyFont="1" applyFill="1" applyBorder="1" applyAlignment="1">
      <alignment horizontal="center" vertical="center"/>
    </xf>
    <xf numFmtId="0" fontId="7" fillId="35" borderId="46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7" fillId="35" borderId="47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2" fillId="35" borderId="19" xfId="0" applyFont="1" applyFill="1" applyBorder="1" applyAlignment="1">
      <alignment vertical="center"/>
    </xf>
    <xf numFmtId="0" fontId="2" fillId="35" borderId="21" xfId="0" applyFont="1" applyFill="1" applyBorder="1" applyAlignment="1">
      <alignment vertical="center"/>
    </xf>
    <xf numFmtId="0" fontId="11" fillId="0" borderId="22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11" fillId="0" borderId="51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left" vertical="center"/>
      <protection hidden="1"/>
    </xf>
    <xf numFmtId="0" fontId="11" fillId="0" borderId="38" xfId="0" applyFont="1" applyBorder="1" applyAlignment="1" applyProtection="1">
      <alignment horizontal="left" vertical="center"/>
      <protection hidden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57150</xdr:colOff>
      <xdr:row>42</xdr:row>
      <xdr:rowOff>19050</xdr:rowOff>
    </xdr:from>
    <xdr:to>
      <xdr:col>54</xdr:col>
      <xdr:colOff>19050</xdr:colOff>
      <xdr:row>45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8296275"/>
          <a:ext cx="1123950" cy="695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28575</xdr:colOff>
      <xdr:row>0</xdr:row>
      <xdr:rowOff>95250</xdr:rowOff>
    </xdr:from>
    <xdr:to>
      <xdr:col>6</xdr:col>
      <xdr:colOff>85725</xdr:colOff>
      <xdr:row>2</xdr:row>
      <xdr:rowOff>285750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5250"/>
          <a:ext cx="742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C92"/>
  <sheetViews>
    <sheetView showGridLines="0" tabSelected="1" zoomScale="112" zoomScaleNormal="112" zoomScalePageLayoutView="0" workbookViewId="0" topLeftCell="A1">
      <selection activeCell="BB85" sqref="BB85"/>
    </sheetView>
  </sheetViews>
  <sheetFormatPr defaultColWidth="1.7109375" defaultRowHeight="12.75"/>
  <cols>
    <col min="1" max="45" width="1.7109375" style="0" customWidth="1"/>
    <col min="46" max="46" width="0.2890625" style="0" customWidth="1"/>
    <col min="47" max="54" width="1.7109375" style="0" customWidth="1"/>
    <col min="55" max="55" width="5.7109375" style="0" customWidth="1"/>
    <col min="56" max="56" width="0.2890625" style="46" customWidth="1"/>
    <col min="57" max="57" width="1.7109375" style="14" customWidth="1"/>
    <col min="58" max="58" width="2.28125" style="34" bestFit="1" customWidth="1"/>
    <col min="59" max="59" width="1.7109375" style="34" customWidth="1"/>
    <col min="60" max="60" width="2.7109375" style="34" customWidth="1"/>
    <col min="61" max="64" width="1.7109375" style="34" customWidth="1"/>
    <col min="65" max="65" width="20.00390625" style="52" bestFit="1" customWidth="1"/>
    <col min="66" max="68" width="2.28125" style="52" bestFit="1" customWidth="1"/>
    <col min="69" max="69" width="1.57421875" style="52" bestFit="1" customWidth="1"/>
    <col min="70" max="70" width="2.28125" style="52" bestFit="1" customWidth="1"/>
    <col min="71" max="71" width="2.57421875" style="52" bestFit="1" customWidth="1"/>
    <col min="72" max="73" width="1.7109375" style="52" customWidth="1"/>
    <col min="74" max="80" width="1.7109375" style="53" customWidth="1"/>
    <col min="81" max="102" width="1.7109375" style="54" customWidth="1"/>
    <col min="103" max="116" width="1.7109375" style="37" customWidth="1"/>
    <col min="117" max="159" width="1.7109375" style="46" customWidth="1"/>
  </cols>
  <sheetData>
    <row r="1" spans="56:159" ht="7.5" customHeight="1">
      <c r="BD1" s="33"/>
      <c r="BE1" s="12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</row>
    <row r="2" spans="1:159" ht="33" customHeight="1">
      <c r="A2" s="217" t="s">
        <v>58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2"/>
      <c r="BE2" s="12"/>
      <c r="BM2" s="34"/>
      <c r="BN2" s="34"/>
      <c r="BO2" s="34"/>
      <c r="BP2" s="34"/>
      <c r="BQ2" s="34"/>
      <c r="BR2" s="34"/>
      <c r="BS2" s="34"/>
      <c r="BT2" s="34"/>
      <c r="BU2" s="34"/>
      <c r="BV2" s="35"/>
      <c r="BW2" s="35"/>
      <c r="BX2" s="34"/>
      <c r="BY2" s="34"/>
      <c r="BZ2" s="34"/>
      <c r="CA2" s="34"/>
      <c r="CB2" s="34"/>
      <c r="CC2" s="36"/>
      <c r="CD2" s="36"/>
      <c r="CE2" s="36"/>
      <c r="CF2" s="36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</row>
    <row r="3" spans="1:116" s="18" customFormat="1" ht="27" customHeight="1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/>
      <c r="AR3"/>
      <c r="AS3" s="80"/>
      <c r="AT3" s="80"/>
      <c r="AU3" s="80"/>
      <c r="AV3" s="80"/>
      <c r="AW3" s="83"/>
      <c r="AX3" s="80"/>
      <c r="AY3" s="80"/>
      <c r="AZ3" s="80"/>
      <c r="BA3" s="80"/>
      <c r="BB3" s="80"/>
      <c r="BC3" s="80"/>
      <c r="BD3" s="82"/>
      <c r="BE3" s="19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9"/>
      <c r="BW3" s="39"/>
      <c r="BX3" s="38"/>
      <c r="BY3" s="38"/>
      <c r="BZ3" s="38"/>
      <c r="CA3" s="38"/>
      <c r="CB3" s="38"/>
      <c r="CC3" s="40"/>
      <c r="CD3" s="40"/>
      <c r="CE3" s="40"/>
      <c r="CF3" s="40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</row>
    <row r="4" spans="1:116" s="2" customFormat="1" ht="18.75">
      <c r="A4" s="120" t="s">
        <v>59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/>
      <c r="AR4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4"/>
      <c r="BE4" s="13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3"/>
      <c r="BW4" s="43"/>
      <c r="BX4" s="42"/>
      <c r="BY4" s="42"/>
      <c r="BZ4" s="42"/>
      <c r="CA4" s="42"/>
      <c r="CB4" s="42"/>
      <c r="CC4" s="44"/>
      <c r="CD4" s="44"/>
      <c r="CE4" s="44"/>
      <c r="CF4" s="44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</row>
    <row r="5" spans="43:116" s="2" customFormat="1" ht="6" customHeight="1">
      <c r="AQ5"/>
      <c r="AR5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5"/>
      <c r="BE5" s="13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3"/>
      <c r="BW5" s="43"/>
      <c r="BX5" s="42"/>
      <c r="BY5" s="42"/>
      <c r="BZ5" s="42"/>
      <c r="CA5" s="42"/>
      <c r="CB5" s="42"/>
      <c r="CC5" s="44"/>
      <c r="CD5" s="44"/>
      <c r="CE5" s="44"/>
      <c r="CF5" s="44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</row>
    <row r="6" spans="12:116" s="2" customFormat="1" ht="15.75">
      <c r="L6" s="3" t="s">
        <v>0</v>
      </c>
      <c r="M6" s="166" t="s">
        <v>56</v>
      </c>
      <c r="N6" s="167"/>
      <c r="O6" s="167"/>
      <c r="P6" s="167"/>
      <c r="Q6" s="167"/>
      <c r="R6" s="167"/>
      <c r="S6" s="167"/>
      <c r="T6" s="167"/>
      <c r="U6" s="2" t="s">
        <v>1</v>
      </c>
      <c r="Y6" s="168">
        <v>45296</v>
      </c>
      <c r="Z6" s="168"/>
      <c r="AA6" s="168"/>
      <c r="AB6" s="168"/>
      <c r="AC6" s="168"/>
      <c r="AD6" s="168"/>
      <c r="AE6" s="168"/>
      <c r="AF6" s="168"/>
      <c r="AQ6"/>
      <c r="AR6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5"/>
      <c r="BE6" s="13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3"/>
      <c r="BW6" s="43"/>
      <c r="BX6" s="42"/>
      <c r="BY6" s="42"/>
      <c r="BZ6" s="42"/>
      <c r="CA6" s="42"/>
      <c r="CB6" s="42"/>
      <c r="CC6" s="44"/>
      <c r="CD6" s="44"/>
      <c r="CE6" s="44"/>
      <c r="CF6" s="44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</row>
    <row r="7" spans="43:116" s="2" customFormat="1" ht="6" customHeight="1">
      <c r="AQ7"/>
      <c r="AR7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5"/>
      <c r="BE7" s="13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3"/>
      <c r="BW7" s="43"/>
      <c r="BX7" s="42"/>
      <c r="BY7" s="42"/>
      <c r="BZ7" s="42"/>
      <c r="CA7" s="42"/>
      <c r="CB7" s="42"/>
      <c r="CC7" s="44"/>
      <c r="CD7" s="44"/>
      <c r="CE7" s="44"/>
      <c r="CF7" s="44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</row>
    <row r="8" spans="2:116" s="2" customFormat="1" ht="15">
      <c r="B8" s="173" t="s">
        <v>55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Q8"/>
      <c r="AR8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5"/>
      <c r="BE8" s="13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3"/>
      <c r="BW8" s="43"/>
      <c r="BX8" s="42"/>
      <c r="BY8" s="42"/>
      <c r="BZ8" s="42"/>
      <c r="CA8" s="42"/>
      <c r="CB8" s="42"/>
      <c r="CC8" s="44"/>
      <c r="CD8" s="44"/>
      <c r="CE8" s="44"/>
      <c r="CF8" s="44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</row>
    <row r="9" spans="45:116" s="2" customFormat="1" ht="6" customHeight="1"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13"/>
      <c r="BF9" s="42"/>
      <c r="BG9" s="42"/>
      <c r="BH9" s="42"/>
      <c r="BI9" s="42"/>
      <c r="BJ9" s="42"/>
      <c r="BK9" s="42"/>
      <c r="BL9" s="42"/>
      <c r="BM9" s="55"/>
      <c r="BN9" s="55"/>
      <c r="BO9" s="55"/>
      <c r="BP9" s="55"/>
      <c r="BQ9" s="55"/>
      <c r="BR9" s="55"/>
      <c r="BS9" s="55"/>
      <c r="BT9" s="55"/>
      <c r="BU9" s="55"/>
      <c r="BV9" s="56"/>
      <c r="BW9" s="56"/>
      <c r="BX9" s="56"/>
      <c r="BY9" s="56"/>
      <c r="BZ9" s="56"/>
      <c r="CA9" s="56"/>
      <c r="CB9" s="56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</row>
    <row r="10" spans="7:116" s="29" customFormat="1" ht="15.75">
      <c r="G10" s="30" t="s">
        <v>2</v>
      </c>
      <c r="H10" s="176">
        <v>0.375</v>
      </c>
      <c r="I10" s="176"/>
      <c r="J10" s="176"/>
      <c r="K10" s="176"/>
      <c r="L10" s="176"/>
      <c r="M10" s="31" t="s">
        <v>3</v>
      </c>
      <c r="T10" s="30" t="s">
        <v>4</v>
      </c>
      <c r="U10" s="225">
        <v>1</v>
      </c>
      <c r="V10" s="225"/>
      <c r="W10" s="32" t="s">
        <v>37</v>
      </c>
      <c r="X10" s="175">
        <v>0.006944444444444444</v>
      </c>
      <c r="Y10" s="175"/>
      <c r="Z10" s="175"/>
      <c r="AA10" s="175"/>
      <c r="AB10" s="175"/>
      <c r="AC10" s="31" t="s">
        <v>5</v>
      </c>
      <c r="AK10" s="30" t="s">
        <v>6</v>
      </c>
      <c r="AL10" s="175">
        <v>0.0006944444444444445</v>
      </c>
      <c r="AM10" s="175"/>
      <c r="AN10" s="175"/>
      <c r="AO10" s="175"/>
      <c r="AP10" s="175"/>
      <c r="AQ10" s="31" t="s">
        <v>5</v>
      </c>
      <c r="BE10" s="13"/>
      <c r="BF10" s="42"/>
      <c r="BG10" s="42"/>
      <c r="BH10" s="42"/>
      <c r="BI10" s="42"/>
      <c r="BJ10" s="42"/>
      <c r="BK10" s="42"/>
      <c r="BL10" s="42"/>
      <c r="BM10" s="55"/>
      <c r="BN10" s="55"/>
      <c r="BO10" s="55"/>
      <c r="BP10" s="55"/>
      <c r="BQ10" s="55"/>
      <c r="BR10" s="55"/>
      <c r="BS10" s="55"/>
      <c r="BT10" s="55"/>
      <c r="BU10" s="55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</row>
    <row r="11" ht="9" customHeight="1">
      <c r="H11" s="28"/>
    </row>
    <row r="12" ht="6" customHeight="1"/>
    <row r="13" ht="12.75">
      <c r="B13" s="1" t="s">
        <v>7</v>
      </c>
    </row>
    <row r="14" ht="6" customHeight="1" thickBot="1"/>
    <row r="15" spans="2:55" ht="16.5" thickBot="1">
      <c r="B15" s="169" t="s">
        <v>12</v>
      </c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1"/>
      <c r="Z15" s="172"/>
      <c r="AE15" s="169" t="s">
        <v>13</v>
      </c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1"/>
      <c r="BC15" s="172"/>
    </row>
    <row r="16" spans="2:55" ht="15">
      <c r="B16" s="158" t="s">
        <v>8</v>
      </c>
      <c r="C16" s="159"/>
      <c r="D16" s="160" t="s">
        <v>57</v>
      </c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1"/>
      <c r="Z16" s="162"/>
      <c r="AE16" s="158" t="s">
        <v>8</v>
      </c>
      <c r="AF16" s="159"/>
      <c r="AG16" s="160" t="s">
        <v>63</v>
      </c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1"/>
      <c r="BC16" s="162"/>
    </row>
    <row r="17" spans="2:55" ht="15">
      <c r="B17" s="158" t="s">
        <v>9</v>
      </c>
      <c r="C17" s="159"/>
      <c r="D17" s="160" t="s">
        <v>60</v>
      </c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1"/>
      <c r="Z17" s="162"/>
      <c r="AE17" s="158" t="s">
        <v>9</v>
      </c>
      <c r="AF17" s="159"/>
      <c r="AG17" s="160" t="s">
        <v>64</v>
      </c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1"/>
      <c r="BC17" s="162"/>
    </row>
    <row r="18" spans="2:55" ht="15">
      <c r="B18" s="158" t="s">
        <v>10</v>
      </c>
      <c r="C18" s="159"/>
      <c r="D18" s="160" t="s">
        <v>61</v>
      </c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1"/>
      <c r="Z18" s="162"/>
      <c r="AE18" s="158" t="s">
        <v>10</v>
      </c>
      <c r="AF18" s="159"/>
      <c r="AG18" s="160" t="s">
        <v>65</v>
      </c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1"/>
      <c r="BC18" s="162"/>
    </row>
    <row r="19" spans="2:55" ht="15.75" thickBot="1">
      <c r="B19" s="156" t="s">
        <v>11</v>
      </c>
      <c r="C19" s="157"/>
      <c r="D19" s="163" t="s">
        <v>66</v>
      </c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4"/>
      <c r="Z19" s="165"/>
      <c r="AE19" s="156" t="s">
        <v>11</v>
      </c>
      <c r="AF19" s="157"/>
      <c r="AG19" s="163" t="s">
        <v>62</v>
      </c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4"/>
      <c r="BC19" s="165"/>
    </row>
    <row r="21" ht="12.75">
      <c r="B21" s="1" t="s">
        <v>23</v>
      </c>
    </row>
    <row r="22" ht="6" customHeight="1" thickBot="1"/>
    <row r="23" spans="2:159" s="4" customFormat="1" ht="16.5" customHeight="1" thickBot="1">
      <c r="B23" s="150" t="s">
        <v>14</v>
      </c>
      <c r="C23" s="151"/>
      <c r="D23" s="152"/>
      <c r="E23" s="91"/>
      <c r="F23" s="153"/>
      <c r="G23" s="152" t="s">
        <v>15</v>
      </c>
      <c r="H23" s="91"/>
      <c r="I23" s="153"/>
      <c r="J23" s="152" t="s">
        <v>17</v>
      </c>
      <c r="K23" s="91"/>
      <c r="L23" s="91"/>
      <c r="M23" s="91"/>
      <c r="N23" s="153"/>
      <c r="O23" s="152" t="s">
        <v>18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0" t="s">
        <v>21</v>
      </c>
      <c r="AX23" s="91"/>
      <c r="AY23" s="91"/>
      <c r="AZ23" s="91"/>
      <c r="BA23" s="91"/>
      <c r="BB23" s="154"/>
      <c r="BC23" s="155"/>
      <c r="BD23" s="27"/>
      <c r="BE23" s="15"/>
      <c r="BF23" s="58" t="s">
        <v>28</v>
      </c>
      <c r="BG23" s="59"/>
      <c r="BH23" s="59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1"/>
      <c r="BW23" s="61"/>
      <c r="BX23" s="61"/>
      <c r="BY23" s="61"/>
      <c r="BZ23" s="61"/>
      <c r="CA23" s="61"/>
      <c r="CB23" s="61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</row>
    <row r="24" spans="2:116" s="5" customFormat="1" ht="18" customHeight="1">
      <c r="B24" s="148">
        <v>1</v>
      </c>
      <c r="C24" s="144"/>
      <c r="D24" s="144"/>
      <c r="E24" s="144"/>
      <c r="F24" s="144"/>
      <c r="G24" s="144" t="s">
        <v>16</v>
      </c>
      <c r="H24" s="144"/>
      <c r="I24" s="144"/>
      <c r="J24" s="145">
        <f>$H$10</f>
        <v>0.375</v>
      </c>
      <c r="K24" s="145"/>
      <c r="L24" s="145"/>
      <c r="M24" s="145"/>
      <c r="N24" s="146"/>
      <c r="O24" s="147" t="str">
        <f>D16</f>
        <v>SE Freising </v>
      </c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6" t="s">
        <v>20</v>
      </c>
      <c r="AF24" s="137" t="str">
        <f>D19</f>
        <v>FC Rot Weiss Oberföhring</v>
      </c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8"/>
      <c r="AW24" s="139">
        <v>2</v>
      </c>
      <c r="AX24" s="140"/>
      <c r="AY24" s="6" t="s">
        <v>19</v>
      </c>
      <c r="AZ24" s="140">
        <v>1</v>
      </c>
      <c r="BA24" s="141"/>
      <c r="BB24" s="142"/>
      <c r="BC24" s="143"/>
      <c r="BE24" s="15"/>
      <c r="BF24" s="63">
        <f>IF(ISBLANK(AW24),"0",IF(AW24&gt;AZ24,3,IF(AW24=AZ24,1,0)))</f>
        <v>3</v>
      </c>
      <c r="BG24" s="63" t="s">
        <v>19</v>
      </c>
      <c r="BH24" s="63">
        <f>IF(ISBLANK(AZ24),"0",IF(AZ24&gt;AW24,3,IF(AZ24=AW24,1,0)))</f>
        <v>0</v>
      </c>
      <c r="BI24" s="60"/>
      <c r="BJ24" s="60"/>
      <c r="BK24" s="60"/>
      <c r="BL24" s="60"/>
      <c r="BM24" s="64" t="str">
        <f>$D$17</f>
        <v>TSV Gilching-Argelsried</v>
      </c>
      <c r="BN24" s="65">
        <f>COUNT($AZ$25,$AW$28,$AW$33)</f>
        <v>3</v>
      </c>
      <c r="BO24" s="65">
        <f>SUM($BH$25+$BF$28+$BF$33)</f>
        <v>7</v>
      </c>
      <c r="BP24" s="65">
        <f>SUM($AZ$25+$AW$28+$AW$33)</f>
        <v>5</v>
      </c>
      <c r="BQ24" s="66" t="s">
        <v>19</v>
      </c>
      <c r="BR24" s="65">
        <f>SUM($AW$25+$AZ$28+$AZ$33)</f>
        <v>1</v>
      </c>
      <c r="BS24" s="81">
        <f>SUM(BP24-BR24)</f>
        <v>4</v>
      </c>
      <c r="BT24" s="60"/>
      <c r="BU24" s="60"/>
      <c r="BV24" s="61"/>
      <c r="BW24" s="61"/>
      <c r="BX24" s="61"/>
      <c r="BY24" s="61"/>
      <c r="BZ24" s="61"/>
      <c r="CA24" s="61"/>
      <c r="CB24" s="61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</row>
    <row r="25" spans="2:159" s="4" customFormat="1" ht="18" customHeight="1" thickBot="1">
      <c r="B25" s="149">
        <v>2</v>
      </c>
      <c r="C25" s="133"/>
      <c r="D25" s="133"/>
      <c r="E25" s="133"/>
      <c r="F25" s="133"/>
      <c r="G25" s="133" t="s">
        <v>16</v>
      </c>
      <c r="H25" s="133"/>
      <c r="I25" s="133"/>
      <c r="J25" s="134">
        <f aca="true" t="shared" si="0" ref="J25:J35">J24+$U$10*$X$10+$AL$10</f>
        <v>0.38263888888888886</v>
      </c>
      <c r="K25" s="134"/>
      <c r="L25" s="134"/>
      <c r="M25" s="134"/>
      <c r="N25" s="135"/>
      <c r="O25" s="136" t="str">
        <f>D18</f>
        <v>SG FC Moosburg/FC Wang</v>
      </c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7" t="s">
        <v>20</v>
      </c>
      <c r="AF25" s="121" t="str">
        <f>D17</f>
        <v>TSV Gilching-Argelsried</v>
      </c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2"/>
      <c r="AW25" s="128">
        <v>1</v>
      </c>
      <c r="AX25" s="129"/>
      <c r="AY25" s="7" t="s">
        <v>19</v>
      </c>
      <c r="AZ25" s="129">
        <v>1</v>
      </c>
      <c r="BA25" s="130"/>
      <c r="BB25" s="131"/>
      <c r="BC25" s="132"/>
      <c r="BD25" s="27"/>
      <c r="BE25" s="15"/>
      <c r="BF25" s="63">
        <f aca="true" t="shared" si="1" ref="BF25:BF35">IF(ISBLANK(AW25),"0",IF(AW25&gt;AZ25,3,IF(AW25=AZ25,1,0)))</f>
        <v>1</v>
      </c>
      <c r="BG25" s="63" t="s">
        <v>19</v>
      </c>
      <c r="BH25" s="63">
        <f aca="true" t="shared" si="2" ref="BH25:BH35">IF(ISBLANK(AZ25),"0",IF(AZ25&gt;AW25,3,IF(AZ25=AW25,1,0)))</f>
        <v>1</v>
      </c>
      <c r="BI25" s="60"/>
      <c r="BJ25" s="60"/>
      <c r="BK25" s="60"/>
      <c r="BL25" s="60"/>
      <c r="BM25" s="64" t="str">
        <f>$D$18</f>
        <v>SG FC Moosburg/FC Wang</v>
      </c>
      <c r="BN25" s="65">
        <f>COUNT($AW$25,$AZ$29,$AW$32)</f>
        <v>3</v>
      </c>
      <c r="BO25" s="65">
        <f>SUM($BF$25+$BH$29+$BF$32)</f>
        <v>4</v>
      </c>
      <c r="BP25" s="65">
        <f>SUM($AW$25+$AZ$29+$AW$32)</f>
        <v>6</v>
      </c>
      <c r="BQ25" s="66" t="s">
        <v>19</v>
      </c>
      <c r="BR25" s="65">
        <f>SUM($AZ$25+$AW$29+$AZ$32)</f>
        <v>6</v>
      </c>
      <c r="BS25" s="81">
        <f>SUM(BP25-BR25)</f>
        <v>0</v>
      </c>
      <c r="BT25" s="60"/>
      <c r="BU25" s="60"/>
      <c r="BV25" s="61"/>
      <c r="BW25" s="61"/>
      <c r="BX25" s="61"/>
      <c r="BY25" s="61"/>
      <c r="BZ25" s="61"/>
      <c r="CA25" s="61"/>
      <c r="CB25" s="61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</row>
    <row r="26" spans="2:159" s="4" customFormat="1" ht="18" customHeight="1">
      <c r="B26" s="148">
        <v>3</v>
      </c>
      <c r="C26" s="144"/>
      <c r="D26" s="144"/>
      <c r="E26" s="144"/>
      <c r="F26" s="144"/>
      <c r="G26" s="144" t="s">
        <v>22</v>
      </c>
      <c r="H26" s="144"/>
      <c r="I26" s="144"/>
      <c r="J26" s="145">
        <f t="shared" si="0"/>
        <v>0.3902777777777777</v>
      </c>
      <c r="K26" s="145"/>
      <c r="L26" s="145"/>
      <c r="M26" s="145"/>
      <c r="N26" s="146"/>
      <c r="O26" s="147" t="str">
        <f>AG16</f>
        <v>SV Heimstetten</v>
      </c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6" t="s">
        <v>20</v>
      </c>
      <c r="AF26" s="137" t="str">
        <f>AG19</f>
        <v>BC Attaching</v>
      </c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8"/>
      <c r="AW26" s="139">
        <v>0</v>
      </c>
      <c r="AX26" s="140"/>
      <c r="AY26" s="6" t="s">
        <v>19</v>
      </c>
      <c r="AZ26" s="140">
        <v>2</v>
      </c>
      <c r="BA26" s="141"/>
      <c r="BB26" s="142"/>
      <c r="BC26" s="143"/>
      <c r="BD26" s="27"/>
      <c r="BE26" s="15"/>
      <c r="BF26" s="63">
        <f t="shared" si="1"/>
        <v>0</v>
      </c>
      <c r="BG26" s="63" t="s">
        <v>19</v>
      </c>
      <c r="BH26" s="63">
        <f t="shared" si="2"/>
        <v>3</v>
      </c>
      <c r="BI26" s="60"/>
      <c r="BJ26" s="60"/>
      <c r="BK26" s="60"/>
      <c r="BL26" s="60"/>
      <c r="BM26" s="64" t="str">
        <f>$D$19</f>
        <v>FC Rot Weiss Oberföhring</v>
      </c>
      <c r="BN26" s="65">
        <f>COUNT($AZ$24,$AW$29,$AZ$33)</f>
        <v>3</v>
      </c>
      <c r="BO26" s="65">
        <f>SUM($BH$24+$BF$29+$BH$33)</f>
        <v>3</v>
      </c>
      <c r="BP26" s="65">
        <f>SUM($AZ$24+$AW$29+$AZ$33)</f>
        <v>4</v>
      </c>
      <c r="BQ26" s="66" t="s">
        <v>19</v>
      </c>
      <c r="BR26" s="65">
        <f>SUM($AW$24+$AZ$29+$AW$33)</f>
        <v>4</v>
      </c>
      <c r="BS26" s="81">
        <f>SUM(BP26-BR26)</f>
        <v>0</v>
      </c>
      <c r="BT26" s="60"/>
      <c r="BU26" s="60"/>
      <c r="BV26" s="61"/>
      <c r="BW26" s="61"/>
      <c r="BX26" s="61"/>
      <c r="BY26" s="61"/>
      <c r="BZ26" s="61"/>
      <c r="CA26" s="61"/>
      <c r="CB26" s="61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</row>
    <row r="27" spans="2:159" s="4" customFormat="1" ht="18" customHeight="1" thickBot="1">
      <c r="B27" s="149">
        <v>4</v>
      </c>
      <c r="C27" s="133"/>
      <c r="D27" s="133"/>
      <c r="E27" s="133"/>
      <c r="F27" s="133"/>
      <c r="G27" s="133" t="s">
        <v>22</v>
      </c>
      <c r="H27" s="133"/>
      <c r="I27" s="133"/>
      <c r="J27" s="134">
        <f t="shared" si="0"/>
        <v>0.3979166666666666</v>
      </c>
      <c r="K27" s="134"/>
      <c r="L27" s="134"/>
      <c r="M27" s="134"/>
      <c r="N27" s="135"/>
      <c r="O27" s="136" t="str">
        <f>AG18</f>
        <v>SV Mering</v>
      </c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7" t="s">
        <v>20</v>
      </c>
      <c r="AF27" s="121" t="str">
        <f>AG17</f>
        <v>TSV Milbertshofen</v>
      </c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2"/>
      <c r="AW27" s="128">
        <v>0</v>
      </c>
      <c r="AX27" s="129"/>
      <c r="AY27" s="7" t="s">
        <v>19</v>
      </c>
      <c r="AZ27" s="129">
        <v>2</v>
      </c>
      <c r="BA27" s="130"/>
      <c r="BB27" s="131"/>
      <c r="BC27" s="132"/>
      <c r="BD27" s="27"/>
      <c r="BE27" s="15"/>
      <c r="BF27" s="63">
        <f t="shared" si="1"/>
        <v>0</v>
      </c>
      <c r="BG27" s="63" t="s">
        <v>19</v>
      </c>
      <c r="BH27" s="63">
        <f t="shared" si="2"/>
        <v>3</v>
      </c>
      <c r="BI27" s="60"/>
      <c r="BJ27" s="60"/>
      <c r="BK27" s="60"/>
      <c r="BL27" s="60"/>
      <c r="BM27" s="64" t="str">
        <f>$D$16</f>
        <v>SE Freising </v>
      </c>
      <c r="BN27" s="65">
        <f>COUNT($AW$24,$AZ$28,$AZ$32)</f>
        <v>3</v>
      </c>
      <c r="BO27" s="65">
        <f>SUM($BF$24+$BH$28+$BH$32)</f>
        <v>3</v>
      </c>
      <c r="BP27" s="65">
        <f>SUM($AW$24+$AZ$28+$AZ$32)</f>
        <v>4</v>
      </c>
      <c r="BQ27" s="66" t="s">
        <v>19</v>
      </c>
      <c r="BR27" s="65">
        <f>SUM($AZ$24+$AW$28+$AW$32)</f>
        <v>8</v>
      </c>
      <c r="BS27" s="81">
        <f>SUM(BP27-BR27)</f>
        <v>-4</v>
      </c>
      <c r="BT27" s="60"/>
      <c r="BU27" s="60"/>
      <c r="BV27" s="61"/>
      <c r="BW27" s="61"/>
      <c r="BX27" s="61"/>
      <c r="BY27" s="61"/>
      <c r="BZ27" s="61"/>
      <c r="CA27" s="61"/>
      <c r="CB27" s="61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</row>
    <row r="28" spans="2:159" s="4" customFormat="1" ht="18" customHeight="1">
      <c r="B28" s="148">
        <v>5</v>
      </c>
      <c r="C28" s="144"/>
      <c r="D28" s="144"/>
      <c r="E28" s="144"/>
      <c r="F28" s="144"/>
      <c r="G28" s="144" t="s">
        <v>16</v>
      </c>
      <c r="H28" s="144"/>
      <c r="I28" s="144"/>
      <c r="J28" s="145">
        <f t="shared" si="0"/>
        <v>0.40555555555555545</v>
      </c>
      <c r="K28" s="145"/>
      <c r="L28" s="145"/>
      <c r="M28" s="145"/>
      <c r="N28" s="146"/>
      <c r="O28" s="147" t="str">
        <f>D17</f>
        <v>TSV Gilching-Argelsried</v>
      </c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6" t="s">
        <v>20</v>
      </c>
      <c r="AF28" s="137" t="str">
        <f>D16</f>
        <v>SE Freising </v>
      </c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8"/>
      <c r="AW28" s="139">
        <v>3</v>
      </c>
      <c r="AX28" s="140"/>
      <c r="AY28" s="6" t="s">
        <v>19</v>
      </c>
      <c r="AZ28" s="140">
        <v>0</v>
      </c>
      <c r="BA28" s="141"/>
      <c r="BB28" s="142"/>
      <c r="BC28" s="143"/>
      <c r="BD28" s="27"/>
      <c r="BE28" s="15"/>
      <c r="BF28" s="63">
        <f t="shared" si="1"/>
        <v>3</v>
      </c>
      <c r="BG28" s="63" t="s">
        <v>19</v>
      </c>
      <c r="BH28" s="63">
        <f t="shared" si="2"/>
        <v>0</v>
      </c>
      <c r="BI28" s="60"/>
      <c r="BJ28" s="60"/>
      <c r="BK28" s="60"/>
      <c r="BL28" s="60"/>
      <c r="BM28" s="62"/>
      <c r="BN28" s="62"/>
      <c r="BO28" s="62"/>
      <c r="BP28" s="62"/>
      <c r="BQ28" s="62"/>
      <c r="BR28" s="62"/>
      <c r="BS28" s="67"/>
      <c r="BT28" s="60"/>
      <c r="BU28" s="60"/>
      <c r="BV28" s="61"/>
      <c r="BW28" s="61"/>
      <c r="BX28" s="61"/>
      <c r="BY28" s="61"/>
      <c r="BZ28" s="61"/>
      <c r="CA28" s="61"/>
      <c r="CB28" s="61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</row>
    <row r="29" spans="2:159" s="4" customFormat="1" ht="18" customHeight="1" thickBot="1">
      <c r="B29" s="149">
        <v>6</v>
      </c>
      <c r="C29" s="133"/>
      <c r="D29" s="133"/>
      <c r="E29" s="133"/>
      <c r="F29" s="133"/>
      <c r="G29" s="133" t="s">
        <v>16</v>
      </c>
      <c r="H29" s="133"/>
      <c r="I29" s="133"/>
      <c r="J29" s="134">
        <f t="shared" si="0"/>
        <v>0.4131944444444443</v>
      </c>
      <c r="K29" s="134"/>
      <c r="L29" s="134"/>
      <c r="M29" s="134"/>
      <c r="N29" s="135"/>
      <c r="O29" s="136" t="str">
        <f>D19</f>
        <v>FC Rot Weiss Oberföhring</v>
      </c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7" t="s">
        <v>20</v>
      </c>
      <c r="AF29" s="121" t="str">
        <f>D18</f>
        <v>SG FC Moosburg/FC Wang</v>
      </c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2"/>
      <c r="AW29" s="128">
        <v>3</v>
      </c>
      <c r="AX29" s="129"/>
      <c r="AY29" s="7" t="s">
        <v>19</v>
      </c>
      <c r="AZ29" s="129">
        <v>1</v>
      </c>
      <c r="BA29" s="130"/>
      <c r="BB29" s="131"/>
      <c r="BC29" s="132"/>
      <c r="BD29" s="27"/>
      <c r="BE29" s="15"/>
      <c r="BF29" s="63">
        <f t="shared" si="1"/>
        <v>3</v>
      </c>
      <c r="BG29" s="63" t="s">
        <v>19</v>
      </c>
      <c r="BH29" s="63">
        <f t="shared" si="2"/>
        <v>0</v>
      </c>
      <c r="BI29" s="60"/>
      <c r="BJ29" s="60"/>
      <c r="BK29" s="34"/>
      <c r="BL29" s="34"/>
      <c r="BM29" s="64" t="str">
        <f>$AG$17</f>
        <v>TSV Milbertshofen</v>
      </c>
      <c r="BN29" s="65">
        <f>COUNT($AZ$27,$AW$30,$AW$35)</f>
        <v>3</v>
      </c>
      <c r="BO29" s="65">
        <f>SUM($BH$27+$BF$30+$BF$35)</f>
        <v>9</v>
      </c>
      <c r="BP29" s="65">
        <f>SUM($AZ$27+$AW$30+$AW$35)</f>
        <v>12</v>
      </c>
      <c r="BQ29" s="66" t="s">
        <v>19</v>
      </c>
      <c r="BR29" s="65">
        <f>SUM($AW$27+$AZ$30+$AZ$35)</f>
        <v>0</v>
      </c>
      <c r="BS29" s="81">
        <f>SUM(BP29-BR29)</f>
        <v>12</v>
      </c>
      <c r="BT29" s="60"/>
      <c r="BU29" s="60"/>
      <c r="BV29" s="61"/>
      <c r="BW29" s="61"/>
      <c r="BX29" s="61"/>
      <c r="BY29" s="61"/>
      <c r="BZ29" s="61"/>
      <c r="CA29" s="61"/>
      <c r="CB29" s="61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</row>
    <row r="30" spans="2:159" s="4" customFormat="1" ht="18" customHeight="1">
      <c r="B30" s="148">
        <v>7</v>
      </c>
      <c r="C30" s="144"/>
      <c r="D30" s="144"/>
      <c r="E30" s="144"/>
      <c r="F30" s="144"/>
      <c r="G30" s="144" t="s">
        <v>22</v>
      </c>
      <c r="H30" s="144"/>
      <c r="I30" s="144"/>
      <c r="J30" s="145">
        <f t="shared" si="0"/>
        <v>0.42083333333333317</v>
      </c>
      <c r="K30" s="145"/>
      <c r="L30" s="145"/>
      <c r="M30" s="145"/>
      <c r="N30" s="146"/>
      <c r="O30" s="147" t="str">
        <f>AG17</f>
        <v>TSV Milbertshofen</v>
      </c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6" t="s">
        <v>20</v>
      </c>
      <c r="AF30" s="137" t="str">
        <f>AG16</f>
        <v>SV Heimstetten</v>
      </c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8"/>
      <c r="AW30" s="139">
        <v>6</v>
      </c>
      <c r="AX30" s="140"/>
      <c r="AY30" s="6" t="s">
        <v>19</v>
      </c>
      <c r="AZ30" s="140">
        <v>0</v>
      </c>
      <c r="BA30" s="141"/>
      <c r="BB30" s="142"/>
      <c r="BC30" s="143"/>
      <c r="BD30" s="27"/>
      <c r="BE30" s="15"/>
      <c r="BF30" s="63">
        <f t="shared" si="1"/>
        <v>3</v>
      </c>
      <c r="BG30" s="63" t="s">
        <v>19</v>
      </c>
      <c r="BH30" s="63">
        <f t="shared" si="2"/>
        <v>0</v>
      </c>
      <c r="BI30" s="60"/>
      <c r="BJ30" s="60"/>
      <c r="BK30" s="69"/>
      <c r="BL30" s="69"/>
      <c r="BM30" s="64" t="str">
        <f>$AG$18</f>
        <v>SV Mering</v>
      </c>
      <c r="BN30" s="65">
        <f>COUNT($AW$27,$AZ$31,$AW$34)</f>
        <v>3</v>
      </c>
      <c r="BO30" s="65">
        <f>SUM($BF$27+$BH$31+$BF$34)</f>
        <v>4</v>
      </c>
      <c r="BP30" s="65">
        <f>SUM($AW$27+$AZ$31+$AW$34)</f>
        <v>7</v>
      </c>
      <c r="BQ30" s="66" t="s">
        <v>19</v>
      </c>
      <c r="BR30" s="65">
        <f>SUM($AZ$27+$AW$31+$AZ$34)</f>
        <v>4</v>
      </c>
      <c r="BS30" s="81">
        <f>SUM(BP30-BR30)</f>
        <v>3</v>
      </c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2"/>
      <c r="CL30" s="65"/>
      <c r="CM30" s="65"/>
      <c r="CN30" s="62"/>
      <c r="CO30" s="65"/>
      <c r="CP30" s="65"/>
      <c r="CQ30" s="62"/>
      <c r="CR30" s="65"/>
      <c r="CS30" s="62"/>
      <c r="CT30" s="62"/>
      <c r="CU30" s="65"/>
      <c r="CV30" s="62"/>
      <c r="CW30" s="67"/>
      <c r="CX30" s="67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</row>
    <row r="31" spans="2:159" s="4" customFormat="1" ht="18" customHeight="1" thickBot="1">
      <c r="B31" s="149">
        <v>8</v>
      </c>
      <c r="C31" s="133"/>
      <c r="D31" s="133"/>
      <c r="E31" s="133"/>
      <c r="F31" s="133"/>
      <c r="G31" s="133" t="s">
        <v>22</v>
      </c>
      <c r="H31" s="133"/>
      <c r="I31" s="133"/>
      <c r="J31" s="134">
        <f t="shared" si="0"/>
        <v>0.42847222222222203</v>
      </c>
      <c r="K31" s="134"/>
      <c r="L31" s="134"/>
      <c r="M31" s="134"/>
      <c r="N31" s="135"/>
      <c r="O31" s="136" t="str">
        <f>AG19</f>
        <v>BC Attaching</v>
      </c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7" t="s">
        <v>20</v>
      </c>
      <c r="AF31" s="121" t="str">
        <f>AG18</f>
        <v>SV Mering</v>
      </c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2"/>
      <c r="AW31" s="128">
        <v>1</v>
      </c>
      <c r="AX31" s="129"/>
      <c r="AY31" s="7" t="s">
        <v>19</v>
      </c>
      <c r="AZ31" s="129">
        <v>1</v>
      </c>
      <c r="BA31" s="130"/>
      <c r="BB31" s="131"/>
      <c r="BC31" s="132"/>
      <c r="BD31" s="26"/>
      <c r="BE31" s="16"/>
      <c r="BF31" s="63">
        <f t="shared" si="1"/>
        <v>1</v>
      </c>
      <c r="BG31" s="63" t="s">
        <v>19</v>
      </c>
      <c r="BH31" s="63">
        <f t="shared" si="2"/>
        <v>1</v>
      </c>
      <c r="BI31" s="60"/>
      <c r="BJ31" s="60"/>
      <c r="BK31" s="69"/>
      <c r="BL31" s="69"/>
      <c r="BM31" s="64" t="str">
        <f>$AG$19</f>
        <v>BC Attaching</v>
      </c>
      <c r="BN31" s="65">
        <f>COUNT($AZ$26,$AW$31,$AZ$35)</f>
        <v>3</v>
      </c>
      <c r="BO31" s="65">
        <f>SUM($BH$26+$BF$31+$BH$35)</f>
        <v>4</v>
      </c>
      <c r="BP31" s="65">
        <f>SUM($AZ$26+$AW$31+$AZ$35)</f>
        <v>3</v>
      </c>
      <c r="BQ31" s="66" t="s">
        <v>19</v>
      </c>
      <c r="BR31" s="65">
        <f>SUM($AW$26+$AZ$31+$AW$35)</f>
        <v>5</v>
      </c>
      <c r="BS31" s="81">
        <f>SUM(BP31-BR31)</f>
        <v>-2</v>
      </c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2"/>
      <c r="CL31" s="65"/>
      <c r="CM31" s="65"/>
      <c r="CN31" s="62"/>
      <c r="CO31" s="65"/>
      <c r="CP31" s="65"/>
      <c r="CQ31" s="62"/>
      <c r="CR31" s="65"/>
      <c r="CS31" s="62"/>
      <c r="CT31" s="62"/>
      <c r="CU31" s="65"/>
      <c r="CV31" s="62"/>
      <c r="CW31" s="67"/>
      <c r="CX31" s="67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</row>
    <row r="32" spans="2:159" s="4" customFormat="1" ht="18" customHeight="1">
      <c r="B32" s="148">
        <v>9</v>
      </c>
      <c r="C32" s="144"/>
      <c r="D32" s="144"/>
      <c r="E32" s="144"/>
      <c r="F32" s="144"/>
      <c r="G32" s="144" t="s">
        <v>16</v>
      </c>
      <c r="H32" s="144"/>
      <c r="I32" s="144"/>
      <c r="J32" s="145">
        <f t="shared" si="0"/>
        <v>0.4361111111111109</v>
      </c>
      <c r="K32" s="145"/>
      <c r="L32" s="145"/>
      <c r="M32" s="145"/>
      <c r="N32" s="146"/>
      <c r="O32" s="147" t="str">
        <f>D18</f>
        <v>SG FC Moosburg/FC Wang</v>
      </c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6" t="s">
        <v>20</v>
      </c>
      <c r="AF32" s="137" t="str">
        <f>D16</f>
        <v>SE Freising </v>
      </c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8"/>
      <c r="AW32" s="139">
        <v>4</v>
      </c>
      <c r="AX32" s="140"/>
      <c r="AY32" s="6" t="s">
        <v>19</v>
      </c>
      <c r="AZ32" s="140">
        <v>2</v>
      </c>
      <c r="BA32" s="141"/>
      <c r="BB32" s="142"/>
      <c r="BC32" s="143"/>
      <c r="BD32" s="26"/>
      <c r="BE32" s="16"/>
      <c r="BF32" s="63">
        <f t="shared" si="1"/>
        <v>3</v>
      </c>
      <c r="BG32" s="63" t="s">
        <v>19</v>
      </c>
      <c r="BH32" s="63">
        <f t="shared" si="2"/>
        <v>0</v>
      </c>
      <c r="BI32" s="60"/>
      <c r="BJ32" s="60"/>
      <c r="BK32" s="69"/>
      <c r="BL32" s="69"/>
      <c r="BM32" s="64" t="str">
        <f>$AG$16</f>
        <v>SV Heimstetten</v>
      </c>
      <c r="BN32" s="65">
        <f>COUNT($AW$26,$AZ$30,$AZ$34)</f>
        <v>3</v>
      </c>
      <c r="BO32" s="65">
        <f>SUM($BF$26+$BH$30+$BH$34)</f>
        <v>0</v>
      </c>
      <c r="BP32" s="65">
        <f>SUM($AW$26+$AZ$30+$AZ$34)</f>
        <v>1</v>
      </c>
      <c r="BQ32" s="66" t="s">
        <v>19</v>
      </c>
      <c r="BR32" s="65">
        <f>SUM($AZ$26+$AW$30+$AW$34)</f>
        <v>14</v>
      </c>
      <c r="BS32" s="81">
        <f>SUM(BP32-BR32)</f>
        <v>-13</v>
      </c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2"/>
      <c r="CL32" s="65"/>
      <c r="CM32" s="65"/>
      <c r="CN32" s="62"/>
      <c r="CO32" s="65"/>
      <c r="CP32" s="65"/>
      <c r="CQ32" s="62"/>
      <c r="CR32" s="65"/>
      <c r="CS32" s="62"/>
      <c r="CT32" s="62"/>
      <c r="CU32" s="65"/>
      <c r="CV32" s="62"/>
      <c r="CW32" s="67"/>
      <c r="CX32" s="67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</row>
    <row r="33" spans="2:159" s="4" customFormat="1" ht="18" customHeight="1" thickBot="1">
      <c r="B33" s="149">
        <v>10</v>
      </c>
      <c r="C33" s="133"/>
      <c r="D33" s="133"/>
      <c r="E33" s="133"/>
      <c r="F33" s="133"/>
      <c r="G33" s="133" t="s">
        <v>16</v>
      </c>
      <c r="H33" s="133"/>
      <c r="I33" s="133"/>
      <c r="J33" s="134">
        <f t="shared" si="0"/>
        <v>0.44374999999999976</v>
      </c>
      <c r="K33" s="134"/>
      <c r="L33" s="134"/>
      <c r="M33" s="134"/>
      <c r="N33" s="135"/>
      <c r="O33" s="136" t="str">
        <f>D17</f>
        <v>TSV Gilching-Argelsried</v>
      </c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7" t="s">
        <v>20</v>
      </c>
      <c r="AF33" s="121" t="str">
        <f>D19</f>
        <v>FC Rot Weiss Oberföhring</v>
      </c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2"/>
      <c r="AW33" s="128">
        <v>1</v>
      </c>
      <c r="AX33" s="129"/>
      <c r="AY33" s="7" t="s">
        <v>19</v>
      </c>
      <c r="AZ33" s="129">
        <v>0</v>
      </c>
      <c r="BA33" s="130"/>
      <c r="BB33" s="131"/>
      <c r="BC33" s="132"/>
      <c r="BD33" s="26"/>
      <c r="BE33" s="16"/>
      <c r="BF33" s="63">
        <f t="shared" si="1"/>
        <v>3</v>
      </c>
      <c r="BG33" s="63" t="s">
        <v>19</v>
      </c>
      <c r="BH33" s="63">
        <f t="shared" si="2"/>
        <v>0</v>
      </c>
      <c r="BI33" s="60"/>
      <c r="BJ33" s="60"/>
      <c r="BK33" s="69"/>
      <c r="BL33" s="69"/>
      <c r="BM33" s="62"/>
      <c r="BN33" s="62"/>
      <c r="BO33" s="62"/>
      <c r="BP33" s="62"/>
      <c r="BQ33" s="62"/>
      <c r="BR33" s="62"/>
      <c r="BS33" s="62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2"/>
      <c r="CL33" s="65"/>
      <c r="CM33" s="65"/>
      <c r="CN33" s="62"/>
      <c r="CO33" s="65"/>
      <c r="CP33" s="65"/>
      <c r="CQ33" s="62"/>
      <c r="CR33" s="65"/>
      <c r="CS33" s="62"/>
      <c r="CT33" s="62"/>
      <c r="CU33" s="65"/>
      <c r="CV33" s="62"/>
      <c r="CW33" s="67"/>
      <c r="CX33" s="67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</row>
    <row r="34" spans="2:159" s="4" customFormat="1" ht="18" customHeight="1">
      <c r="B34" s="148">
        <v>11</v>
      </c>
      <c r="C34" s="144"/>
      <c r="D34" s="144"/>
      <c r="E34" s="144"/>
      <c r="F34" s="144"/>
      <c r="G34" s="144" t="s">
        <v>22</v>
      </c>
      <c r="H34" s="144"/>
      <c r="I34" s="144"/>
      <c r="J34" s="145">
        <f t="shared" si="0"/>
        <v>0.4513888888888886</v>
      </c>
      <c r="K34" s="145"/>
      <c r="L34" s="145"/>
      <c r="M34" s="145"/>
      <c r="N34" s="146"/>
      <c r="O34" s="147" t="str">
        <f>AG18</f>
        <v>SV Mering</v>
      </c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6" t="s">
        <v>20</v>
      </c>
      <c r="AF34" s="137" t="str">
        <f>AG16</f>
        <v>SV Heimstetten</v>
      </c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8"/>
      <c r="AW34" s="139">
        <v>6</v>
      </c>
      <c r="AX34" s="140"/>
      <c r="AY34" s="6" t="s">
        <v>19</v>
      </c>
      <c r="AZ34" s="140">
        <v>1</v>
      </c>
      <c r="BA34" s="141"/>
      <c r="BB34" s="142"/>
      <c r="BC34" s="143"/>
      <c r="BD34" s="26"/>
      <c r="BE34" s="16"/>
      <c r="BF34" s="63">
        <f t="shared" si="1"/>
        <v>3</v>
      </c>
      <c r="BG34" s="63" t="s">
        <v>19</v>
      </c>
      <c r="BH34" s="63">
        <f t="shared" si="2"/>
        <v>0</v>
      </c>
      <c r="BI34" s="60"/>
      <c r="BJ34" s="60"/>
      <c r="BK34" s="69"/>
      <c r="BL34" s="69"/>
      <c r="BM34" s="62"/>
      <c r="BN34" s="62"/>
      <c r="BO34" s="62"/>
      <c r="BP34" s="62"/>
      <c r="BQ34" s="62"/>
      <c r="BR34" s="62"/>
      <c r="BS34" s="62"/>
      <c r="BT34" s="60"/>
      <c r="BU34" s="60"/>
      <c r="BV34" s="61"/>
      <c r="BW34" s="61"/>
      <c r="BX34" s="61"/>
      <c r="BY34" s="61"/>
      <c r="BZ34" s="61"/>
      <c r="CA34" s="61"/>
      <c r="CB34" s="61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</row>
    <row r="35" spans="2:159" s="4" customFormat="1" ht="18" customHeight="1" thickBot="1">
      <c r="B35" s="149">
        <v>12</v>
      </c>
      <c r="C35" s="133"/>
      <c r="D35" s="133"/>
      <c r="E35" s="133"/>
      <c r="F35" s="133"/>
      <c r="G35" s="133" t="s">
        <v>22</v>
      </c>
      <c r="H35" s="133"/>
      <c r="I35" s="133"/>
      <c r="J35" s="134">
        <f t="shared" si="0"/>
        <v>0.4590277777777775</v>
      </c>
      <c r="K35" s="134"/>
      <c r="L35" s="134"/>
      <c r="M35" s="134"/>
      <c r="N35" s="135"/>
      <c r="O35" s="136" t="str">
        <f>AG17</f>
        <v>TSV Milbertshofen</v>
      </c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7" t="s">
        <v>20</v>
      </c>
      <c r="AF35" s="121" t="str">
        <f>AG19</f>
        <v>BC Attaching</v>
      </c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2"/>
      <c r="AW35" s="128">
        <v>4</v>
      </c>
      <c r="AX35" s="129"/>
      <c r="AY35" s="7" t="s">
        <v>19</v>
      </c>
      <c r="AZ35" s="129">
        <v>0</v>
      </c>
      <c r="BA35" s="130"/>
      <c r="BB35" s="131"/>
      <c r="BC35" s="132"/>
      <c r="BD35" s="27"/>
      <c r="BE35" s="15"/>
      <c r="BF35" s="63">
        <f t="shared" si="1"/>
        <v>3</v>
      </c>
      <c r="BG35" s="63" t="s">
        <v>19</v>
      </c>
      <c r="BH35" s="63">
        <f t="shared" si="2"/>
        <v>0</v>
      </c>
      <c r="BI35" s="60"/>
      <c r="BJ35" s="60"/>
      <c r="BK35" s="60"/>
      <c r="BL35" s="60"/>
      <c r="BM35" s="62"/>
      <c r="BN35" s="62"/>
      <c r="BO35" s="62"/>
      <c r="BP35" s="62"/>
      <c r="BQ35" s="62"/>
      <c r="BR35" s="62"/>
      <c r="BS35" s="62"/>
      <c r="BT35" s="60"/>
      <c r="BU35" s="60"/>
      <c r="BV35" s="61"/>
      <c r="BW35" s="61"/>
      <c r="BX35" s="61"/>
      <c r="BY35" s="61"/>
      <c r="BZ35" s="61"/>
      <c r="CA35" s="61"/>
      <c r="CB35" s="61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</row>
    <row r="36" spans="2:159" s="4" customFormat="1" ht="18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 s="27"/>
      <c r="BE36" s="15"/>
      <c r="BF36" s="63"/>
      <c r="BG36" s="63"/>
      <c r="BH36" s="63"/>
      <c r="BI36" s="60"/>
      <c r="BJ36" s="34"/>
      <c r="BK36" s="34"/>
      <c r="BL36" s="34"/>
      <c r="BM36" s="62"/>
      <c r="BN36" s="62"/>
      <c r="BO36" s="62"/>
      <c r="BP36" s="62"/>
      <c r="BQ36" s="62"/>
      <c r="BR36" s="62"/>
      <c r="BS36" s="62"/>
      <c r="BT36" s="60"/>
      <c r="BU36" s="60"/>
      <c r="BV36" s="61"/>
      <c r="BW36" s="61"/>
      <c r="BX36" s="61"/>
      <c r="BY36" s="61"/>
      <c r="BZ36" s="61"/>
      <c r="CA36" s="61"/>
      <c r="CB36" s="61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</row>
    <row r="37" spans="2:159" s="4" customFormat="1" ht="18" customHeight="1">
      <c r="B37" s="1" t="s">
        <v>27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 s="27"/>
      <c r="BE37" s="15"/>
      <c r="BF37" s="63"/>
      <c r="BG37" s="63"/>
      <c r="BH37" s="63"/>
      <c r="BI37" s="60"/>
      <c r="BJ37" s="60"/>
      <c r="BK37" s="69"/>
      <c r="BL37" s="69"/>
      <c r="BM37" s="62"/>
      <c r="BN37" s="62"/>
      <c r="BO37" s="62"/>
      <c r="BP37" s="62"/>
      <c r="BQ37" s="62"/>
      <c r="BR37" s="62"/>
      <c r="BS37" s="62"/>
      <c r="BT37" s="60"/>
      <c r="BU37" s="60"/>
      <c r="BV37" s="61"/>
      <c r="BW37" s="61"/>
      <c r="BX37" s="61"/>
      <c r="BY37" s="61"/>
      <c r="BZ37" s="61"/>
      <c r="CA37" s="61"/>
      <c r="CB37" s="61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</row>
    <row r="38" spans="2:159" s="4" customFormat="1" ht="18" customHeight="1" thickBo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 s="26"/>
      <c r="BE38" s="16"/>
      <c r="BF38" s="63"/>
      <c r="BG38" s="63"/>
      <c r="BH38" s="63"/>
      <c r="BI38" s="60"/>
      <c r="BJ38" s="60"/>
      <c r="BK38" s="69"/>
      <c r="BL38" s="69"/>
      <c r="BM38" s="62"/>
      <c r="BN38" s="62"/>
      <c r="BO38" s="62"/>
      <c r="BP38" s="62"/>
      <c r="BQ38" s="62"/>
      <c r="BR38" s="62"/>
      <c r="BS38" s="62"/>
      <c r="BT38" s="60"/>
      <c r="BU38" s="60"/>
      <c r="BV38" s="61"/>
      <c r="BW38" s="61"/>
      <c r="BX38" s="61"/>
      <c r="BY38" s="61"/>
      <c r="BZ38" s="61"/>
      <c r="CA38" s="61"/>
      <c r="CB38" s="61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</row>
    <row r="39" spans="2:159" s="4" customFormat="1" ht="18" customHeight="1" thickBot="1">
      <c r="B39"/>
      <c r="C39"/>
      <c r="D39"/>
      <c r="E39" s="90" t="s">
        <v>12</v>
      </c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2"/>
      <c r="AE39" s="90" t="s">
        <v>36</v>
      </c>
      <c r="AF39" s="91"/>
      <c r="AG39" s="92"/>
      <c r="AH39" s="90" t="s">
        <v>24</v>
      </c>
      <c r="AI39" s="91"/>
      <c r="AJ39" s="92"/>
      <c r="AK39" s="90" t="s">
        <v>25</v>
      </c>
      <c r="AL39" s="91"/>
      <c r="AM39" s="91"/>
      <c r="AN39" s="91"/>
      <c r="AO39" s="92"/>
      <c r="AP39" s="90" t="s">
        <v>26</v>
      </c>
      <c r="AQ39" s="91"/>
      <c r="AR39" s="92"/>
      <c r="AS39"/>
      <c r="AT39"/>
      <c r="AU39"/>
      <c r="AV39"/>
      <c r="AW39"/>
      <c r="AX39"/>
      <c r="AY39"/>
      <c r="AZ39"/>
      <c r="BA39"/>
      <c r="BB39"/>
      <c r="BC39"/>
      <c r="BD39" s="26"/>
      <c r="BE39" s="16"/>
      <c r="BF39" s="63"/>
      <c r="BG39" s="63"/>
      <c r="BH39" s="63"/>
      <c r="BI39" s="60"/>
      <c r="BJ39" s="60"/>
      <c r="BK39" s="69"/>
      <c r="BL39" s="69"/>
      <c r="BM39" s="62"/>
      <c r="BN39" s="62"/>
      <c r="BO39" s="62"/>
      <c r="BP39" s="62"/>
      <c r="BQ39" s="62"/>
      <c r="BR39" s="62"/>
      <c r="BS39" s="62"/>
      <c r="BT39" s="60"/>
      <c r="BU39" s="60"/>
      <c r="BV39" s="61"/>
      <c r="BW39" s="61"/>
      <c r="BX39" s="61"/>
      <c r="BY39" s="61"/>
      <c r="BZ39" s="61"/>
      <c r="CA39" s="61"/>
      <c r="CB39" s="61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</row>
    <row r="40" spans="2:159" s="4" customFormat="1" ht="18" customHeight="1">
      <c r="B40"/>
      <c r="C40"/>
      <c r="D40"/>
      <c r="E40" s="125" t="s">
        <v>8</v>
      </c>
      <c r="F40" s="98"/>
      <c r="G40" s="96" t="str">
        <f>$BM$24</f>
        <v>TSV Gilching-Argelsried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7"/>
      <c r="AE40" s="117">
        <f>$BN$24</f>
        <v>3</v>
      </c>
      <c r="AF40" s="118"/>
      <c r="AG40" s="119"/>
      <c r="AH40" s="117">
        <f>$BO$24</f>
        <v>7</v>
      </c>
      <c r="AI40" s="118"/>
      <c r="AJ40" s="119"/>
      <c r="AK40" s="98">
        <f>$BP$24</f>
        <v>5</v>
      </c>
      <c r="AL40" s="98"/>
      <c r="AM40" s="9" t="s">
        <v>19</v>
      </c>
      <c r="AN40" s="98">
        <f>$BR$24</f>
        <v>1</v>
      </c>
      <c r="AO40" s="98"/>
      <c r="AP40" s="87">
        <f>$BS$24</f>
        <v>4</v>
      </c>
      <c r="AQ40" s="88"/>
      <c r="AR40" s="89"/>
      <c r="AS40"/>
      <c r="AT40"/>
      <c r="AU40"/>
      <c r="AV40"/>
      <c r="AW40"/>
      <c r="AX40"/>
      <c r="AY40"/>
      <c r="AZ40"/>
      <c r="BA40"/>
      <c r="BB40"/>
      <c r="BC40"/>
      <c r="BD40" s="26"/>
      <c r="BE40" s="16"/>
      <c r="BF40" s="63"/>
      <c r="BG40" s="63"/>
      <c r="BH40" s="63"/>
      <c r="BI40" s="60"/>
      <c r="BJ40" s="60"/>
      <c r="BK40" s="69"/>
      <c r="BL40" s="69"/>
      <c r="BM40" s="62"/>
      <c r="BN40" s="62"/>
      <c r="BO40" s="62"/>
      <c r="BP40" s="62"/>
      <c r="BQ40" s="62"/>
      <c r="BR40" s="62"/>
      <c r="BS40" s="62"/>
      <c r="BT40" s="60"/>
      <c r="BU40" s="60"/>
      <c r="BV40" s="61"/>
      <c r="BW40" s="61"/>
      <c r="BX40" s="61"/>
      <c r="BY40" s="61"/>
      <c r="BZ40" s="61"/>
      <c r="CA40" s="61"/>
      <c r="CB40" s="61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</row>
    <row r="41" spans="2:159" s="4" customFormat="1" ht="18" customHeight="1">
      <c r="B41"/>
      <c r="C41"/>
      <c r="D41"/>
      <c r="E41" s="123" t="s">
        <v>9</v>
      </c>
      <c r="F41" s="105"/>
      <c r="G41" s="115" t="str">
        <f>$BM$25</f>
        <v>SG FC Moosburg/FC Wang</v>
      </c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6"/>
      <c r="AE41" s="106">
        <f>$BN$25</f>
        <v>3</v>
      </c>
      <c r="AF41" s="107"/>
      <c r="AG41" s="108"/>
      <c r="AH41" s="106">
        <f>$BO$25</f>
        <v>4</v>
      </c>
      <c r="AI41" s="107"/>
      <c r="AJ41" s="108"/>
      <c r="AK41" s="105">
        <f>$BP$25</f>
        <v>6</v>
      </c>
      <c r="AL41" s="105"/>
      <c r="AM41" s="10" t="s">
        <v>19</v>
      </c>
      <c r="AN41" s="105">
        <f>$BR$25</f>
        <v>6</v>
      </c>
      <c r="AO41" s="105"/>
      <c r="AP41" s="99">
        <f>$BS$25</f>
        <v>0</v>
      </c>
      <c r="AQ41" s="100"/>
      <c r="AR41" s="101"/>
      <c r="AS41"/>
      <c r="AT41"/>
      <c r="AU41"/>
      <c r="AV41"/>
      <c r="AW41"/>
      <c r="AX41"/>
      <c r="AY41"/>
      <c r="AZ41"/>
      <c r="BA41"/>
      <c r="BB41"/>
      <c r="BC41"/>
      <c r="BD41" s="26"/>
      <c r="BE41" s="16"/>
      <c r="BF41" s="63"/>
      <c r="BG41" s="63"/>
      <c r="BH41" s="63"/>
      <c r="BI41" s="60"/>
      <c r="BJ41" s="60"/>
      <c r="BK41" s="69"/>
      <c r="BL41" s="69"/>
      <c r="BM41" s="70"/>
      <c r="BN41" s="71"/>
      <c r="BO41" s="71"/>
      <c r="BP41" s="72"/>
      <c r="BQ41" s="71"/>
      <c r="BR41" s="73"/>
      <c r="BS41" s="60"/>
      <c r="BT41" s="60"/>
      <c r="BU41" s="60"/>
      <c r="BV41" s="61"/>
      <c r="BW41" s="61"/>
      <c r="BX41" s="61"/>
      <c r="BY41" s="61"/>
      <c r="BZ41" s="61"/>
      <c r="CA41" s="61"/>
      <c r="CB41" s="61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</row>
    <row r="42" spans="2:159" s="4" customFormat="1" ht="18" customHeight="1">
      <c r="B42"/>
      <c r="C42"/>
      <c r="D42"/>
      <c r="E42" s="123" t="s">
        <v>10</v>
      </c>
      <c r="F42" s="105"/>
      <c r="G42" s="115" t="s">
        <v>57</v>
      </c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6"/>
      <c r="AE42" s="106">
        <f>$BN$26</f>
        <v>3</v>
      </c>
      <c r="AF42" s="107"/>
      <c r="AG42" s="108"/>
      <c r="AH42" s="106">
        <f>$BO$26</f>
        <v>3</v>
      </c>
      <c r="AI42" s="107"/>
      <c r="AJ42" s="108"/>
      <c r="AK42" s="105">
        <f>$BP$26</f>
        <v>4</v>
      </c>
      <c r="AL42" s="105"/>
      <c r="AM42" s="10" t="s">
        <v>19</v>
      </c>
      <c r="AN42" s="105">
        <v>8</v>
      </c>
      <c r="AO42" s="105"/>
      <c r="AP42" s="99">
        <v>-4</v>
      </c>
      <c r="AQ42" s="100"/>
      <c r="AR42" s="101"/>
      <c r="AS42"/>
      <c r="AT42"/>
      <c r="AU42"/>
      <c r="AV42"/>
      <c r="AW42"/>
      <c r="AX42"/>
      <c r="AY42"/>
      <c r="AZ42"/>
      <c r="BA42"/>
      <c r="BB42"/>
      <c r="BC42"/>
      <c r="BD42" s="27"/>
      <c r="BE42" s="15"/>
      <c r="BF42" s="63"/>
      <c r="BG42" s="63"/>
      <c r="BH42" s="63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1"/>
      <c r="BW42" s="61"/>
      <c r="BX42" s="61"/>
      <c r="BY42" s="61"/>
      <c r="BZ42" s="61"/>
      <c r="CA42" s="61"/>
      <c r="CB42" s="61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</row>
    <row r="43" spans="5:60" ht="18" customHeight="1" thickBot="1">
      <c r="E43" s="126">
        <v>4</v>
      </c>
      <c r="F43" s="127"/>
      <c r="G43" s="102" t="s">
        <v>66</v>
      </c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3"/>
      <c r="AE43" s="112">
        <f>$BN$27</f>
        <v>3</v>
      </c>
      <c r="AF43" s="113"/>
      <c r="AG43" s="114"/>
      <c r="AH43" s="112">
        <f>$BO$27</f>
        <v>3</v>
      </c>
      <c r="AI43" s="113"/>
      <c r="AJ43" s="114"/>
      <c r="AK43" s="104">
        <v>4</v>
      </c>
      <c r="AL43" s="104"/>
      <c r="AM43" s="11" t="s">
        <v>19</v>
      </c>
      <c r="AN43" s="104">
        <v>4</v>
      </c>
      <c r="AO43" s="104"/>
      <c r="AP43" s="109">
        <v>0</v>
      </c>
      <c r="AQ43" s="110"/>
      <c r="AR43" s="111"/>
      <c r="BF43" s="63"/>
      <c r="BG43" s="63"/>
      <c r="BH43" s="63"/>
    </row>
    <row r="44" ht="18" customHeight="1" thickBot="1"/>
    <row r="45" spans="5:44" ht="18" customHeight="1" thickBot="1">
      <c r="E45" s="90" t="s">
        <v>13</v>
      </c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2"/>
      <c r="AE45" s="90" t="s">
        <v>36</v>
      </c>
      <c r="AF45" s="91"/>
      <c r="AG45" s="92"/>
      <c r="AH45" s="90" t="s">
        <v>24</v>
      </c>
      <c r="AI45" s="91"/>
      <c r="AJ45" s="92"/>
      <c r="AK45" s="90" t="s">
        <v>25</v>
      </c>
      <c r="AL45" s="91"/>
      <c r="AM45" s="91"/>
      <c r="AN45" s="91"/>
      <c r="AO45" s="92"/>
      <c r="AP45" s="90" t="s">
        <v>26</v>
      </c>
      <c r="AQ45" s="91"/>
      <c r="AR45" s="92"/>
    </row>
    <row r="46" spans="5:44" ht="18" customHeight="1">
      <c r="E46" s="125" t="s">
        <v>8</v>
      </c>
      <c r="F46" s="98"/>
      <c r="G46" s="96" t="str">
        <f>$BM$29</f>
        <v>TSV Milbertshofen</v>
      </c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7"/>
      <c r="AE46" s="117">
        <f>$BN$29</f>
        <v>3</v>
      </c>
      <c r="AF46" s="118"/>
      <c r="AG46" s="119"/>
      <c r="AH46" s="117">
        <f>$BO$29</f>
        <v>9</v>
      </c>
      <c r="AI46" s="118"/>
      <c r="AJ46" s="119"/>
      <c r="AK46" s="98">
        <f>$BP$29</f>
        <v>12</v>
      </c>
      <c r="AL46" s="98"/>
      <c r="AM46" s="9" t="s">
        <v>19</v>
      </c>
      <c r="AN46" s="98">
        <f>$BR$29</f>
        <v>0</v>
      </c>
      <c r="AO46" s="98"/>
      <c r="AP46" s="87">
        <f>$BS$29</f>
        <v>12</v>
      </c>
      <c r="AQ46" s="88"/>
      <c r="AR46" s="89"/>
    </row>
    <row r="47" spans="5:116" s="8" customFormat="1" ht="18" customHeight="1">
      <c r="E47" s="123" t="s">
        <v>9</v>
      </c>
      <c r="F47" s="105"/>
      <c r="G47" s="115" t="str">
        <f>$BM$30</f>
        <v>SV Mering</v>
      </c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6"/>
      <c r="AE47" s="106">
        <f>$BN$30</f>
        <v>3</v>
      </c>
      <c r="AF47" s="107"/>
      <c r="AG47" s="108"/>
      <c r="AH47" s="106">
        <f>$BO$30</f>
        <v>4</v>
      </c>
      <c r="AI47" s="107"/>
      <c r="AJ47" s="108"/>
      <c r="AK47" s="105">
        <f>$BP$30</f>
        <v>7</v>
      </c>
      <c r="AL47" s="105"/>
      <c r="AM47" s="10" t="s">
        <v>19</v>
      </c>
      <c r="AN47" s="105">
        <f>$BR$30</f>
        <v>4</v>
      </c>
      <c r="AO47" s="105"/>
      <c r="AP47" s="99">
        <f>$BS$30</f>
        <v>3</v>
      </c>
      <c r="AQ47" s="100"/>
      <c r="AR47" s="101"/>
      <c r="BE47" s="17"/>
      <c r="BF47" s="74"/>
      <c r="BG47" s="74"/>
      <c r="BH47" s="74"/>
      <c r="BI47" s="74"/>
      <c r="BJ47" s="74"/>
      <c r="BK47" s="74"/>
      <c r="BL47" s="74"/>
      <c r="BM47" s="75"/>
      <c r="BN47" s="75"/>
      <c r="BO47" s="75"/>
      <c r="BP47" s="75"/>
      <c r="BQ47" s="75"/>
      <c r="BR47" s="75"/>
      <c r="BS47" s="75"/>
      <c r="BT47" s="75"/>
      <c r="BU47" s="75"/>
      <c r="BV47" s="76"/>
      <c r="BW47" s="76"/>
      <c r="BX47" s="76"/>
      <c r="BY47" s="76"/>
      <c r="BZ47" s="76"/>
      <c r="CA47" s="76"/>
      <c r="CB47" s="76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</row>
    <row r="48" spans="5:44" ht="18" customHeight="1">
      <c r="E48" s="123" t="s">
        <v>10</v>
      </c>
      <c r="F48" s="105"/>
      <c r="G48" s="115" t="str">
        <f>$BM$31</f>
        <v>BC Attaching</v>
      </c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6"/>
      <c r="AE48" s="106">
        <f>$BN$31</f>
        <v>3</v>
      </c>
      <c r="AF48" s="107"/>
      <c r="AG48" s="108"/>
      <c r="AH48" s="106">
        <f>$BO$31</f>
        <v>4</v>
      </c>
      <c r="AI48" s="107"/>
      <c r="AJ48" s="108"/>
      <c r="AK48" s="105">
        <f>$BP$31</f>
        <v>3</v>
      </c>
      <c r="AL48" s="105"/>
      <c r="AM48" s="10" t="s">
        <v>19</v>
      </c>
      <c r="AN48" s="105">
        <f>$BR$31</f>
        <v>5</v>
      </c>
      <c r="AO48" s="105"/>
      <c r="AP48" s="99">
        <f>$BS$31</f>
        <v>-2</v>
      </c>
      <c r="AQ48" s="100"/>
      <c r="AR48" s="101"/>
    </row>
    <row r="49" spans="5:44" ht="18" customHeight="1" thickBot="1">
      <c r="E49" s="126" t="s">
        <v>11</v>
      </c>
      <c r="F49" s="127"/>
      <c r="G49" s="102" t="str">
        <f>$BM$32</f>
        <v>SV Heimstetten</v>
      </c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3"/>
      <c r="AE49" s="112">
        <f>$BN$32</f>
        <v>3</v>
      </c>
      <c r="AF49" s="113"/>
      <c r="AG49" s="114"/>
      <c r="AH49" s="112">
        <f>$BO$32</f>
        <v>0</v>
      </c>
      <c r="AI49" s="113"/>
      <c r="AJ49" s="114"/>
      <c r="AK49" s="104">
        <f>$BP$32</f>
        <v>1</v>
      </c>
      <c r="AL49" s="104"/>
      <c r="AM49" s="11" t="s">
        <v>19</v>
      </c>
      <c r="AN49" s="104">
        <f>$BR$32</f>
        <v>14</v>
      </c>
      <c r="AO49" s="104"/>
      <c r="AP49" s="109">
        <f>$BS$32</f>
        <v>-13</v>
      </c>
      <c r="AQ49" s="110"/>
      <c r="AR49" s="111"/>
    </row>
    <row r="50" ht="18" customHeight="1"/>
    <row r="51" ht="18" customHeight="1"/>
    <row r="52" spans="2:55" ht="33">
      <c r="B52" s="124" t="str">
        <f>$A$2</f>
        <v>       SEF-Junioren-Hallenmasters 2024</v>
      </c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</row>
    <row r="53" ht="12.75">
      <c r="B53" s="1" t="s">
        <v>29</v>
      </c>
    </row>
    <row r="55" spans="7:116" s="29" customFormat="1" ht="15.75">
      <c r="G55" s="30" t="s">
        <v>2</v>
      </c>
      <c r="H55" s="176">
        <v>0.46875</v>
      </c>
      <c r="I55" s="176"/>
      <c r="J55" s="176"/>
      <c r="K55" s="176"/>
      <c r="L55" s="176"/>
      <c r="M55" s="31" t="s">
        <v>3</v>
      </c>
      <c r="T55" s="30" t="s">
        <v>4</v>
      </c>
      <c r="U55" s="225">
        <v>1</v>
      </c>
      <c r="V55" s="225"/>
      <c r="W55" s="32" t="s">
        <v>37</v>
      </c>
      <c r="X55" s="175">
        <v>0.006944444444444444</v>
      </c>
      <c r="Y55" s="175"/>
      <c r="Z55" s="175"/>
      <c r="AA55" s="175"/>
      <c r="AB55" s="175"/>
      <c r="AC55" s="31" t="s">
        <v>5</v>
      </c>
      <c r="AK55" s="30" t="s">
        <v>6</v>
      </c>
      <c r="AL55" s="175">
        <v>0.001388888888888889</v>
      </c>
      <c r="AM55" s="175"/>
      <c r="AN55" s="175"/>
      <c r="AO55" s="175"/>
      <c r="AP55" s="175"/>
      <c r="AQ55" s="31" t="s">
        <v>5</v>
      </c>
      <c r="BE55" s="13"/>
      <c r="BF55" s="42"/>
      <c r="BG55" s="42"/>
      <c r="BH55" s="42"/>
      <c r="BI55" s="42"/>
      <c r="BJ55" s="42"/>
      <c r="BK55" s="42"/>
      <c r="BL55" s="42"/>
      <c r="BM55" s="55"/>
      <c r="BN55" s="55"/>
      <c r="BO55" s="55"/>
      <c r="BP55" s="55"/>
      <c r="BQ55" s="55"/>
      <c r="BR55" s="55"/>
      <c r="BS55" s="55"/>
      <c r="BT55" s="55"/>
      <c r="BU55" s="55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</row>
    <row r="56" ht="6" customHeight="1"/>
    <row r="57" ht="3.75" customHeight="1" thickBot="1"/>
    <row r="58" spans="2:55" ht="19.5" customHeight="1" thickBot="1">
      <c r="B58" s="193" t="s">
        <v>14</v>
      </c>
      <c r="C58" s="194"/>
      <c r="D58" s="218"/>
      <c r="E58" s="219"/>
      <c r="F58" s="219"/>
      <c r="G58" s="219"/>
      <c r="H58" s="219"/>
      <c r="I58" s="220"/>
      <c r="J58" s="221" t="s">
        <v>17</v>
      </c>
      <c r="K58" s="222"/>
      <c r="L58" s="222"/>
      <c r="M58" s="222"/>
      <c r="N58" s="223"/>
      <c r="O58" s="221" t="s">
        <v>39</v>
      </c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  <c r="AQ58" s="222"/>
      <c r="AR58" s="222"/>
      <c r="AS58" s="222"/>
      <c r="AT58" s="222"/>
      <c r="AU58" s="222"/>
      <c r="AV58" s="223"/>
      <c r="AW58" s="224" t="s">
        <v>21</v>
      </c>
      <c r="AX58" s="222"/>
      <c r="AY58" s="222"/>
      <c r="AZ58" s="222"/>
      <c r="BA58" s="222"/>
      <c r="BB58" s="226"/>
      <c r="BC58" s="227"/>
    </row>
    <row r="59" spans="2:55" ht="18" customHeight="1">
      <c r="B59" s="177">
        <v>13</v>
      </c>
      <c r="C59" s="178"/>
      <c r="D59" s="177"/>
      <c r="E59" s="178"/>
      <c r="F59" s="178"/>
      <c r="G59" s="178"/>
      <c r="H59" s="178"/>
      <c r="I59" s="202"/>
      <c r="J59" s="181">
        <v>0.46875</v>
      </c>
      <c r="K59" s="182"/>
      <c r="L59" s="182"/>
      <c r="M59" s="182"/>
      <c r="N59" s="183"/>
      <c r="O59" s="93" t="str">
        <f>IF(ISBLANK($AZ$33),"",$G$40)</f>
        <v>TSV Gilching-Argelsried</v>
      </c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20" t="s">
        <v>20</v>
      </c>
      <c r="AF59" s="94" t="str">
        <f>IF(ISBLANK($AZ$35),"",$G$47)</f>
        <v>SV Mering</v>
      </c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5"/>
      <c r="AW59" s="200">
        <v>0</v>
      </c>
      <c r="AX59" s="196"/>
      <c r="AY59" s="196" t="s">
        <v>19</v>
      </c>
      <c r="AZ59" s="196">
        <v>2</v>
      </c>
      <c r="BA59" s="198"/>
      <c r="BB59" s="178"/>
      <c r="BC59" s="202"/>
    </row>
    <row r="60" spans="2:55" ht="12" customHeight="1" thickBot="1">
      <c r="B60" s="179"/>
      <c r="C60" s="180"/>
      <c r="D60" s="179"/>
      <c r="E60" s="180"/>
      <c r="F60" s="180"/>
      <c r="G60" s="180"/>
      <c r="H60" s="180"/>
      <c r="I60" s="203"/>
      <c r="J60" s="184"/>
      <c r="K60" s="185"/>
      <c r="L60" s="185"/>
      <c r="M60" s="185"/>
      <c r="N60" s="186"/>
      <c r="O60" s="190" t="s">
        <v>31</v>
      </c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21"/>
      <c r="AF60" s="191" t="s">
        <v>32</v>
      </c>
      <c r="AG60" s="191"/>
      <c r="AH60" s="191"/>
      <c r="AI60" s="191"/>
      <c r="AJ60" s="191"/>
      <c r="AK60" s="191"/>
      <c r="AL60" s="191"/>
      <c r="AM60" s="191"/>
      <c r="AN60" s="191"/>
      <c r="AO60" s="191"/>
      <c r="AP60" s="191"/>
      <c r="AQ60" s="191"/>
      <c r="AR60" s="191"/>
      <c r="AS60" s="191"/>
      <c r="AT60" s="191"/>
      <c r="AU60" s="191"/>
      <c r="AV60" s="192"/>
      <c r="AW60" s="201"/>
      <c r="AX60" s="197"/>
      <c r="AY60" s="197"/>
      <c r="AZ60" s="197"/>
      <c r="BA60" s="199"/>
      <c r="BB60" s="180"/>
      <c r="BC60" s="203"/>
    </row>
    <row r="61" ht="3.75" customHeight="1" thickBot="1"/>
    <row r="62" spans="2:55" ht="19.5" customHeight="1" thickBot="1">
      <c r="B62" s="193" t="s">
        <v>14</v>
      </c>
      <c r="C62" s="194"/>
      <c r="D62" s="218"/>
      <c r="E62" s="219"/>
      <c r="F62" s="219"/>
      <c r="G62" s="219"/>
      <c r="H62" s="219"/>
      <c r="I62" s="220"/>
      <c r="J62" s="221" t="s">
        <v>17</v>
      </c>
      <c r="K62" s="222"/>
      <c r="L62" s="222"/>
      <c r="M62" s="222"/>
      <c r="N62" s="223"/>
      <c r="O62" s="221" t="s">
        <v>40</v>
      </c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222"/>
      <c r="AN62" s="222"/>
      <c r="AO62" s="222"/>
      <c r="AP62" s="222"/>
      <c r="AQ62" s="222"/>
      <c r="AR62" s="222"/>
      <c r="AS62" s="222"/>
      <c r="AT62" s="222"/>
      <c r="AU62" s="222"/>
      <c r="AV62" s="223"/>
      <c r="AW62" s="224" t="s">
        <v>21</v>
      </c>
      <c r="AX62" s="222"/>
      <c r="AY62" s="222"/>
      <c r="AZ62" s="222"/>
      <c r="BA62" s="222"/>
      <c r="BB62" s="226"/>
      <c r="BC62" s="227"/>
    </row>
    <row r="63" spans="2:55" ht="18" customHeight="1">
      <c r="B63" s="177">
        <v>14</v>
      </c>
      <c r="C63" s="178"/>
      <c r="D63" s="177"/>
      <c r="E63" s="178"/>
      <c r="F63" s="178"/>
      <c r="G63" s="178"/>
      <c r="H63" s="178"/>
      <c r="I63" s="202"/>
      <c r="J63" s="181">
        <f>$J$59+$U$55*$X$55+$AL$55</f>
        <v>0.4770833333333333</v>
      </c>
      <c r="K63" s="182"/>
      <c r="L63" s="182"/>
      <c r="M63" s="182"/>
      <c r="N63" s="183"/>
      <c r="O63" s="93" t="str">
        <f>IF(ISBLANK($AZ$35),"",$G$46)</f>
        <v>TSV Milbertshofen</v>
      </c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20" t="s">
        <v>20</v>
      </c>
      <c r="AF63" s="94" t="str">
        <f>IF(ISBLANK($AZ$33),"",$G$41)</f>
        <v>SG FC Moosburg/FC Wang</v>
      </c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5"/>
      <c r="AW63" s="200">
        <v>6</v>
      </c>
      <c r="AX63" s="196"/>
      <c r="AY63" s="196" t="s">
        <v>19</v>
      </c>
      <c r="AZ63" s="196">
        <v>0</v>
      </c>
      <c r="BA63" s="198"/>
      <c r="BB63" s="178"/>
      <c r="BC63" s="202"/>
    </row>
    <row r="64" spans="2:86" ht="12" customHeight="1" thickBot="1">
      <c r="B64" s="179"/>
      <c r="C64" s="180"/>
      <c r="D64" s="179"/>
      <c r="E64" s="180"/>
      <c r="F64" s="180"/>
      <c r="G64" s="180"/>
      <c r="H64" s="180"/>
      <c r="I64" s="203"/>
      <c r="J64" s="184"/>
      <c r="K64" s="185"/>
      <c r="L64" s="185"/>
      <c r="M64" s="185"/>
      <c r="N64" s="186"/>
      <c r="O64" s="190" t="s">
        <v>33</v>
      </c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1"/>
      <c r="AC64" s="191"/>
      <c r="AD64" s="191"/>
      <c r="AE64" s="21"/>
      <c r="AF64" s="191" t="s">
        <v>30</v>
      </c>
      <c r="AG64" s="191"/>
      <c r="AH64" s="191"/>
      <c r="AI64" s="191"/>
      <c r="AJ64" s="191"/>
      <c r="AK64" s="191"/>
      <c r="AL64" s="191"/>
      <c r="AM64" s="191"/>
      <c r="AN64" s="191"/>
      <c r="AO64" s="191"/>
      <c r="AP64" s="191"/>
      <c r="AQ64" s="191"/>
      <c r="AR64" s="191"/>
      <c r="AS64" s="191"/>
      <c r="AT64" s="191"/>
      <c r="AU64" s="191"/>
      <c r="AV64" s="192"/>
      <c r="AW64" s="201"/>
      <c r="AX64" s="197"/>
      <c r="AY64" s="197"/>
      <c r="AZ64" s="197"/>
      <c r="BA64" s="199"/>
      <c r="BB64" s="180"/>
      <c r="BC64" s="203"/>
      <c r="BZ64" s="52"/>
      <c r="CA64" s="52"/>
      <c r="CB64" s="52"/>
      <c r="CC64" s="79"/>
      <c r="CD64" s="79"/>
      <c r="CE64" s="79"/>
      <c r="CF64" s="79"/>
      <c r="CG64" s="79"/>
      <c r="CH64" s="79"/>
    </row>
    <row r="65" spans="2:86" ht="18.75" customHeight="1" thickBot="1">
      <c r="B65" s="47"/>
      <c r="C65" s="47"/>
      <c r="D65" s="47"/>
      <c r="E65" s="47"/>
      <c r="F65" s="47"/>
      <c r="G65" s="47"/>
      <c r="H65" s="47"/>
      <c r="I65" s="47"/>
      <c r="J65" s="48"/>
      <c r="K65" s="48"/>
      <c r="L65" s="48"/>
      <c r="M65" s="48"/>
      <c r="N65" s="48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50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51"/>
      <c r="AX65" s="51"/>
      <c r="AY65" s="51"/>
      <c r="AZ65" s="51"/>
      <c r="BA65" s="51"/>
      <c r="BB65" s="47"/>
      <c r="BC65" s="47"/>
      <c r="BZ65" s="52"/>
      <c r="CA65" s="52"/>
      <c r="CB65" s="52"/>
      <c r="CC65" s="79"/>
      <c r="CD65" s="79"/>
      <c r="CE65" s="79"/>
      <c r="CF65" s="79"/>
      <c r="CG65" s="79"/>
      <c r="CH65" s="79"/>
    </row>
    <row r="66" spans="2:55" ht="19.5" customHeight="1" thickBot="1">
      <c r="B66" s="206" t="s">
        <v>14</v>
      </c>
      <c r="C66" s="207"/>
      <c r="D66" s="208"/>
      <c r="E66" s="209"/>
      <c r="F66" s="209"/>
      <c r="G66" s="209"/>
      <c r="H66" s="209"/>
      <c r="I66" s="210"/>
      <c r="J66" s="187" t="s">
        <v>17</v>
      </c>
      <c r="K66" s="188"/>
      <c r="L66" s="188"/>
      <c r="M66" s="188"/>
      <c r="N66" s="189"/>
      <c r="O66" s="187" t="s">
        <v>53</v>
      </c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  <c r="AA66" s="188"/>
      <c r="AB66" s="188"/>
      <c r="AC66" s="188"/>
      <c r="AD66" s="188"/>
      <c r="AE66" s="188"/>
      <c r="AF66" s="188"/>
      <c r="AG66" s="188"/>
      <c r="AH66" s="188"/>
      <c r="AI66" s="188"/>
      <c r="AJ66" s="188"/>
      <c r="AK66" s="188"/>
      <c r="AL66" s="188"/>
      <c r="AM66" s="188"/>
      <c r="AN66" s="188"/>
      <c r="AO66" s="188"/>
      <c r="AP66" s="188"/>
      <c r="AQ66" s="188"/>
      <c r="AR66" s="188"/>
      <c r="AS66" s="188"/>
      <c r="AT66" s="188"/>
      <c r="AU66" s="188"/>
      <c r="AV66" s="189"/>
      <c r="AW66" s="195" t="s">
        <v>21</v>
      </c>
      <c r="AX66" s="188"/>
      <c r="AY66" s="188"/>
      <c r="AZ66" s="188"/>
      <c r="BA66" s="188"/>
      <c r="BB66" s="204"/>
      <c r="BC66" s="205"/>
    </row>
    <row r="67" spans="2:55" ht="18" customHeight="1">
      <c r="B67" s="177">
        <v>15</v>
      </c>
      <c r="C67" s="178"/>
      <c r="D67" s="177"/>
      <c r="E67" s="178"/>
      <c r="F67" s="178"/>
      <c r="G67" s="178"/>
      <c r="H67" s="178"/>
      <c r="I67" s="202"/>
      <c r="J67" s="181">
        <v>0.48541666666666666</v>
      </c>
      <c r="K67" s="182"/>
      <c r="L67" s="182"/>
      <c r="M67" s="182"/>
      <c r="N67" s="183"/>
      <c r="O67" s="93" t="str">
        <f>IF(ISBLANK(AZ33),"",$G$43)</f>
        <v>FC Rot Weiss Oberföhring</v>
      </c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20" t="s">
        <v>20</v>
      </c>
      <c r="AF67" s="94" t="str">
        <f>IF(ISBLANK($AZ$35),"",$G$49)</f>
        <v>SV Heimstetten</v>
      </c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5"/>
      <c r="AW67" s="200">
        <v>2</v>
      </c>
      <c r="AX67" s="196"/>
      <c r="AY67" s="196" t="s">
        <v>19</v>
      </c>
      <c r="AZ67" s="196">
        <v>0</v>
      </c>
      <c r="BA67" s="198"/>
      <c r="BB67" s="178"/>
      <c r="BC67" s="202"/>
    </row>
    <row r="68" spans="2:55" ht="12" customHeight="1" thickBot="1">
      <c r="B68" s="179"/>
      <c r="C68" s="180"/>
      <c r="D68" s="179"/>
      <c r="E68" s="180"/>
      <c r="F68" s="180"/>
      <c r="G68" s="180"/>
      <c r="H68" s="180"/>
      <c r="I68" s="203"/>
      <c r="J68" s="184"/>
      <c r="K68" s="185"/>
      <c r="L68" s="185"/>
      <c r="M68" s="185"/>
      <c r="N68" s="186"/>
      <c r="O68" s="190" t="s">
        <v>52</v>
      </c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1"/>
      <c r="AC68" s="191"/>
      <c r="AD68" s="191"/>
      <c r="AE68" s="21"/>
      <c r="AF68" s="191" t="s">
        <v>50</v>
      </c>
      <c r="AG68" s="191"/>
      <c r="AH68" s="191"/>
      <c r="AI68" s="191"/>
      <c r="AJ68" s="191"/>
      <c r="AK68" s="191"/>
      <c r="AL68" s="191"/>
      <c r="AM68" s="191"/>
      <c r="AN68" s="191"/>
      <c r="AO68" s="191"/>
      <c r="AP68" s="191"/>
      <c r="AQ68" s="191"/>
      <c r="AR68" s="191"/>
      <c r="AS68" s="191"/>
      <c r="AT68" s="191"/>
      <c r="AU68" s="191"/>
      <c r="AV68" s="192"/>
      <c r="AW68" s="201"/>
      <c r="AX68" s="197"/>
      <c r="AY68" s="197"/>
      <c r="AZ68" s="197"/>
      <c r="BA68" s="199"/>
      <c r="BB68" s="180"/>
      <c r="BC68" s="203"/>
    </row>
    <row r="69" ht="3.75" customHeight="1" thickBot="1"/>
    <row r="70" spans="2:55" ht="19.5" customHeight="1" thickBot="1">
      <c r="B70" s="206" t="s">
        <v>14</v>
      </c>
      <c r="C70" s="207"/>
      <c r="D70" s="208"/>
      <c r="E70" s="209"/>
      <c r="F70" s="209"/>
      <c r="G70" s="209"/>
      <c r="H70" s="209"/>
      <c r="I70" s="210"/>
      <c r="J70" s="187" t="s">
        <v>17</v>
      </c>
      <c r="K70" s="188"/>
      <c r="L70" s="188"/>
      <c r="M70" s="188"/>
      <c r="N70" s="189"/>
      <c r="O70" s="187" t="s">
        <v>54</v>
      </c>
      <c r="P70" s="188"/>
      <c r="Q70" s="188"/>
      <c r="R70" s="188"/>
      <c r="S70" s="188"/>
      <c r="T70" s="188"/>
      <c r="U70" s="188"/>
      <c r="V70" s="188"/>
      <c r="W70" s="188"/>
      <c r="X70" s="188"/>
      <c r="Y70" s="188"/>
      <c r="Z70" s="188"/>
      <c r="AA70" s="188"/>
      <c r="AB70" s="188"/>
      <c r="AC70" s="188"/>
      <c r="AD70" s="188"/>
      <c r="AE70" s="188"/>
      <c r="AF70" s="188"/>
      <c r="AG70" s="188"/>
      <c r="AH70" s="188"/>
      <c r="AI70" s="188"/>
      <c r="AJ70" s="188"/>
      <c r="AK70" s="188"/>
      <c r="AL70" s="188"/>
      <c r="AM70" s="188"/>
      <c r="AN70" s="188"/>
      <c r="AO70" s="188"/>
      <c r="AP70" s="188"/>
      <c r="AQ70" s="188"/>
      <c r="AR70" s="188"/>
      <c r="AS70" s="188"/>
      <c r="AT70" s="188"/>
      <c r="AU70" s="188"/>
      <c r="AV70" s="189"/>
      <c r="AW70" s="195" t="s">
        <v>21</v>
      </c>
      <c r="AX70" s="188"/>
      <c r="AY70" s="188"/>
      <c r="AZ70" s="188"/>
      <c r="BA70" s="188"/>
      <c r="BB70" s="204"/>
      <c r="BC70" s="205"/>
    </row>
    <row r="71" spans="2:55" ht="18" customHeight="1">
      <c r="B71" s="177">
        <v>16</v>
      </c>
      <c r="C71" s="178"/>
      <c r="D71" s="177"/>
      <c r="E71" s="178"/>
      <c r="F71" s="178"/>
      <c r="G71" s="178"/>
      <c r="H71" s="178"/>
      <c r="I71" s="202"/>
      <c r="J71" s="181">
        <f>$J$67+$U$55*$X$55+$AL$55</f>
        <v>0.49374999999999997</v>
      </c>
      <c r="K71" s="182"/>
      <c r="L71" s="182"/>
      <c r="M71" s="182"/>
      <c r="N71" s="183"/>
      <c r="O71" s="93" t="str">
        <f>IF(ISBLANK(AZ33),"",$G$42)</f>
        <v>SE Freising </v>
      </c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20" t="s">
        <v>20</v>
      </c>
      <c r="AF71" s="94" t="str">
        <f>IF(ISBLANK($AZ$35),"",$G$48)</f>
        <v>BC Attaching</v>
      </c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5"/>
      <c r="AW71" s="200">
        <v>4</v>
      </c>
      <c r="AX71" s="196"/>
      <c r="AY71" s="196" t="s">
        <v>19</v>
      </c>
      <c r="AZ71" s="196">
        <v>1</v>
      </c>
      <c r="BA71" s="198"/>
      <c r="BB71" s="178"/>
      <c r="BC71" s="202"/>
    </row>
    <row r="72" spans="2:86" ht="12" customHeight="1" thickBot="1">
      <c r="B72" s="179"/>
      <c r="C72" s="180"/>
      <c r="D72" s="179"/>
      <c r="E72" s="180"/>
      <c r="F72" s="180"/>
      <c r="G72" s="180"/>
      <c r="H72" s="180"/>
      <c r="I72" s="203"/>
      <c r="J72" s="184"/>
      <c r="K72" s="185"/>
      <c r="L72" s="185"/>
      <c r="M72" s="185"/>
      <c r="N72" s="186"/>
      <c r="O72" s="190" t="s">
        <v>49</v>
      </c>
      <c r="P72" s="191"/>
      <c r="Q72" s="191"/>
      <c r="R72" s="191"/>
      <c r="S72" s="191"/>
      <c r="T72" s="191"/>
      <c r="U72" s="191"/>
      <c r="V72" s="191"/>
      <c r="W72" s="191"/>
      <c r="X72" s="191"/>
      <c r="Y72" s="191"/>
      <c r="Z72" s="191"/>
      <c r="AA72" s="191"/>
      <c r="AB72" s="191"/>
      <c r="AC72" s="191"/>
      <c r="AD72" s="191"/>
      <c r="AE72" s="21"/>
      <c r="AF72" s="191" t="s">
        <v>51</v>
      </c>
      <c r="AG72" s="191"/>
      <c r="AH72" s="191"/>
      <c r="AI72" s="191"/>
      <c r="AJ72" s="191"/>
      <c r="AK72" s="191"/>
      <c r="AL72" s="191"/>
      <c r="AM72" s="191"/>
      <c r="AN72" s="191"/>
      <c r="AO72" s="191"/>
      <c r="AP72" s="191"/>
      <c r="AQ72" s="191"/>
      <c r="AR72" s="191"/>
      <c r="AS72" s="191"/>
      <c r="AT72" s="191"/>
      <c r="AU72" s="191"/>
      <c r="AV72" s="192"/>
      <c r="AW72" s="201"/>
      <c r="AX72" s="197"/>
      <c r="AY72" s="197"/>
      <c r="AZ72" s="197"/>
      <c r="BA72" s="199"/>
      <c r="BB72" s="180"/>
      <c r="BC72" s="203"/>
      <c r="BZ72" s="52"/>
      <c r="CA72" s="52"/>
      <c r="CB72" s="52"/>
      <c r="CC72" s="79"/>
      <c r="CD72" s="79"/>
      <c r="CE72" s="79"/>
      <c r="CF72" s="79"/>
      <c r="CG72" s="79"/>
      <c r="CH72" s="79"/>
    </row>
    <row r="73" spans="78:86" ht="3.75" customHeight="1" thickBot="1">
      <c r="BZ73" s="52"/>
      <c r="CA73" s="52"/>
      <c r="CB73" s="52"/>
      <c r="CC73" s="79"/>
      <c r="CD73" s="79"/>
      <c r="CE73" s="79"/>
      <c r="CF73" s="79"/>
      <c r="CG73" s="79"/>
      <c r="CH73" s="79"/>
    </row>
    <row r="74" spans="2:55" ht="19.5" customHeight="1" thickBot="1">
      <c r="B74" s="206" t="s">
        <v>14</v>
      </c>
      <c r="C74" s="207"/>
      <c r="D74" s="208"/>
      <c r="E74" s="209"/>
      <c r="F74" s="209"/>
      <c r="G74" s="209"/>
      <c r="H74" s="209"/>
      <c r="I74" s="210"/>
      <c r="J74" s="187" t="s">
        <v>17</v>
      </c>
      <c r="K74" s="188"/>
      <c r="L74" s="188"/>
      <c r="M74" s="188"/>
      <c r="N74" s="189"/>
      <c r="O74" s="187" t="s">
        <v>34</v>
      </c>
      <c r="P74" s="188"/>
      <c r="Q74" s="188"/>
      <c r="R74" s="188"/>
      <c r="S74" s="188"/>
      <c r="T74" s="188"/>
      <c r="U74" s="188"/>
      <c r="V74" s="188"/>
      <c r="W74" s="188"/>
      <c r="X74" s="188"/>
      <c r="Y74" s="188"/>
      <c r="Z74" s="188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9"/>
      <c r="AW74" s="195" t="s">
        <v>21</v>
      </c>
      <c r="AX74" s="188"/>
      <c r="AY74" s="188"/>
      <c r="AZ74" s="188"/>
      <c r="BA74" s="188"/>
      <c r="BB74" s="204"/>
      <c r="BC74" s="205"/>
    </row>
    <row r="75" spans="2:55" ht="18" customHeight="1">
      <c r="B75" s="177">
        <v>17</v>
      </c>
      <c r="C75" s="178"/>
      <c r="D75" s="177"/>
      <c r="E75" s="178"/>
      <c r="F75" s="178"/>
      <c r="G75" s="178"/>
      <c r="H75" s="178"/>
      <c r="I75" s="202"/>
      <c r="J75" s="181">
        <f>$J$71+$U$55*$X$55+$AL$55</f>
        <v>0.5020833333333333</v>
      </c>
      <c r="K75" s="182"/>
      <c r="L75" s="182"/>
      <c r="M75" s="182"/>
      <c r="N75" s="183"/>
      <c r="O75" s="93" t="str">
        <f>IF(ISBLANK($AZ$59)," ",IF($AW$59&lt;$AZ$59,$O$59,IF($AZ$59&lt;$AW$59,$AF$59)))</f>
        <v>TSV Gilching-Argelsried</v>
      </c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20" t="s">
        <v>20</v>
      </c>
      <c r="AF75" s="94" t="str">
        <f>IF(ISBLANK($AZ$63)," ",IF($AW$63&lt;$AZ$63,$O$63,IF($AZ$63&lt;$AW$63,$AF$63)))</f>
        <v>SG FC Moosburg/FC Wang</v>
      </c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5"/>
      <c r="AW75" s="200">
        <v>2</v>
      </c>
      <c r="AX75" s="196"/>
      <c r="AY75" s="196" t="s">
        <v>19</v>
      </c>
      <c r="AZ75" s="196">
        <v>1</v>
      </c>
      <c r="BA75" s="198"/>
      <c r="BB75" s="178"/>
      <c r="BC75" s="202"/>
    </row>
    <row r="76" spans="2:55" ht="12" customHeight="1" thickBot="1">
      <c r="B76" s="179"/>
      <c r="C76" s="180"/>
      <c r="D76" s="179"/>
      <c r="E76" s="180"/>
      <c r="F76" s="180"/>
      <c r="G76" s="180"/>
      <c r="H76" s="180"/>
      <c r="I76" s="203"/>
      <c r="J76" s="184"/>
      <c r="K76" s="185"/>
      <c r="L76" s="185"/>
      <c r="M76" s="185"/>
      <c r="N76" s="186"/>
      <c r="O76" s="190" t="s">
        <v>41</v>
      </c>
      <c r="P76" s="191"/>
      <c r="Q76" s="191"/>
      <c r="R76" s="191"/>
      <c r="S76" s="191"/>
      <c r="T76" s="191"/>
      <c r="U76" s="191"/>
      <c r="V76" s="191"/>
      <c r="W76" s="191"/>
      <c r="X76" s="191"/>
      <c r="Y76" s="191"/>
      <c r="Z76" s="191"/>
      <c r="AA76" s="191"/>
      <c r="AB76" s="191"/>
      <c r="AC76" s="191"/>
      <c r="AD76" s="191"/>
      <c r="AE76" s="21"/>
      <c r="AF76" s="191" t="s">
        <v>42</v>
      </c>
      <c r="AG76" s="191"/>
      <c r="AH76" s="191"/>
      <c r="AI76" s="191"/>
      <c r="AJ76" s="191"/>
      <c r="AK76" s="191"/>
      <c r="AL76" s="191"/>
      <c r="AM76" s="191"/>
      <c r="AN76" s="191"/>
      <c r="AO76" s="191"/>
      <c r="AP76" s="191"/>
      <c r="AQ76" s="191"/>
      <c r="AR76" s="191"/>
      <c r="AS76" s="191"/>
      <c r="AT76" s="191"/>
      <c r="AU76" s="191"/>
      <c r="AV76" s="192"/>
      <c r="AW76" s="201"/>
      <c r="AX76" s="197"/>
      <c r="AY76" s="197"/>
      <c r="AZ76" s="197"/>
      <c r="BA76" s="199"/>
      <c r="BB76" s="180"/>
      <c r="BC76" s="203"/>
    </row>
    <row r="77" ht="3.75" customHeight="1" thickBot="1"/>
    <row r="78" spans="2:55" ht="19.5" customHeight="1" thickBot="1">
      <c r="B78" s="206" t="s">
        <v>14</v>
      </c>
      <c r="C78" s="207"/>
      <c r="D78" s="208"/>
      <c r="E78" s="209"/>
      <c r="F78" s="209"/>
      <c r="G78" s="209"/>
      <c r="H78" s="209"/>
      <c r="I78" s="210"/>
      <c r="J78" s="187" t="s">
        <v>17</v>
      </c>
      <c r="K78" s="188"/>
      <c r="L78" s="188"/>
      <c r="M78" s="188"/>
      <c r="N78" s="189"/>
      <c r="O78" s="187" t="s">
        <v>35</v>
      </c>
      <c r="P78" s="188"/>
      <c r="Q78" s="188"/>
      <c r="R78" s="188"/>
      <c r="S78" s="188"/>
      <c r="T78" s="188"/>
      <c r="U78" s="188"/>
      <c r="V78" s="188"/>
      <c r="W78" s="188"/>
      <c r="X78" s="188"/>
      <c r="Y78" s="188"/>
      <c r="Z78" s="188"/>
      <c r="AA78" s="188"/>
      <c r="AB78" s="188"/>
      <c r="AC78" s="188"/>
      <c r="AD78" s="188"/>
      <c r="AE78" s="188"/>
      <c r="AF78" s="188"/>
      <c r="AG78" s="188"/>
      <c r="AH78" s="188"/>
      <c r="AI78" s="188"/>
      <c r="AJ78" s="188"/>
      <c r="AK78" s="188"/>
      <c r="AL78" s="188"/>
      <c r="AM78" s="188"/>
      <c r="AN78" s="188"/>
      <c r="AO78" s="188"/>
      <c r="AP78" s="188"/>
      <c r="AQ78" s="188"/>
      <c r="AR78" s="188"/>
      <c r="AS78" s="188"/>
      <c r="AT78" s="188"/>
      <c r="AU78" s="188"/>
      <c r="AV78" s="189"/>
      <c r="AW78" s="195" t="s">
        <v>21</v>
      </c>
      <c r="AX78" s="188"/>
      <c r="AY78" s="188"/>
      <c r="AZ78" s="188"/>
      <c r="BA78" s="188"/>
      <c r="BB78" s="204"/>
      <c r="BC78" s="205"/>
    </row>
    <row r="79" spans="2:55" ht="18" customHeight="1">
      <c r="B79" s="177">
        <v>18</v>
      </c>
      <c r="C79" s="178"/>
      <c r="D79" s="177"/>
      <c r="E79" s="178"/>
      <c r="F79" s="178"/>
      <c r="G79" s="178"/>
      <c r="H79" s="178"/>
      <c r="I79" s="202"/>
      <c r="J79" s="181">
        <f>$J$75+$U$55*$X$55+$AL$55</f>
        <v>0.5104166666666666</v>
      </c>
      <c r="K79" s="182"/>
      <c r="L79" s="182"/>
      <c r="M79" s="182"/>
      <c r="N79" s="183"/>
      <c r="O79" s="93" t="str">
        <f>IF(ISBLANK($AZ$59)," ",IF($AW$59&gt;$AZ$59,$O$59,IF($AZ$59&gt;$AW$59,$AF$59)))</f>
        <v>SV Mering</v>
      </c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20" t="s">
        <v>20</v>
      </c>
      <c r="AF79" s="94" t="str">
        <f>IF(ISBLANK($AZ$63)," ",IF($AW$63&gt;$AZ$63,$O$63,IF($AZ$63&gt;$AW$63,$AF$63)))</f>
        <v>TSV Milbertshofen</v>
      </c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4"/>
      <c r="AV79" s="95"/>
      <c r="AW79" s="200">
        <v>0</v>
      </c>
      <c r="AX79" s="196"/>
      <c r="AY79" s="196" t="s">
        <v>19</v>
      </c>
      <c r="AZ79" s="196">
        <v>5</v>
      </c>
      <c r="BA79" s="198"/>
      <c r="BB79" s="178"/>
      <c r="BC79" s="202"/>
    </row>
    <row r="80" spans="2:86" ht="12" customHeight="1" thickBot="1">
      <c r="B80" s="179"/>
      <c r="C80" s="180"/>
      <c r="D80" s="179"/>
      <c r="E80" s="180"/>
      <c r="F80" s="180"/>
      <c r="G80" s="180"/>
      <c r="H80" s="180"/>
      <c r="I80" s="203"/>
      <c r="J80" s="184"/>
      <c r="K80" s="185"/>
      <c r="L80" s="185"/>
      <c r="M80" s="185"/>
      <c r="N80" s="186"/>
      <c r="O80" s="190" t="s">
        <v>43</v>
      </c>
      <c r="P80" s="191"/>
      <c r="Q80" s="191"/>
      <c r="R80" s="191"/>
      <c r="S80" s="191"/>
      <c r="T80" s="191"/>
      <c r="U80" s="191"/>
      <c r="V80" s="191"/>
      <c r="W80" s="191"/>
      <c r="X80" s="191"/>
      <c r="Y80" s="191"/>
      <c r="Z80" s="191"/>
      <c r="AA80" s="191"/>
      <c r="AB80" s="191"/>
      <c r="AC80" s="191"/>
      <c r="AD80" s="191"/>
      <c r="AE80" s="21"/>
      <c r="AF80" s="191" t="s">
        <v>44</v>
      </c>
      <c r="AG80" s="191"/>
      <c r="AH80" s="191"/>
      <c r="AI80" s="191"/>
      <c r="AJ80" s="191"/>
      <c r="AK80" s="191"/>
      <c r="AL80" s="191"/>
      <c r="AM80" s="191"/>
      <c r="AN80" s="191"/>
      <c r="AO80" s="191"/>
      <c r="AP80" s="191"/>
      <c r="AQ80" s="191"/>
      <c r="AR80" s="191"/>
      <c r="AS80" s="191"/>
      <c r="AT80" s="191"/>
      <c r="AU80" s="191"/>
      <c r="AV80" s="192"/>
      <c r="AW80" s="201"/>
      <c r="AX80" s="197"/>
      <c r="AY80" s="197"/>
      <c r="AZ80" s="197"/>
      <c r="BA80" s="199"/>
      <c r="BB80" s="180"/>
      <c r="BC80" s="203"/>
      <c r="BZ80" s="52"/>
      <c r="CA80" s="52"/>
      <c r="CB80" s="52"/>
      <c r="CC80" s="79"/>
      <c r="CD80" s="79"/>
      <c r="CE80" s="79"/>
      <c r="CF80" s="79"/>
      <c r="CG80" s="79"/>
      <c r="CH80" s="79"/>
    </row>
    <row r="81" spans="78:86" ht="3.75" customHeight="1">
      <c r="BZ81" s="52"/>
      <c r="CA81" s="52"/>
      <c r="CB81" s="52"/>
      <c r="CC81" s="79"/>
      <c r="CD81" s="79"/>
      <c r="CE81" s="79"/>
      <c r="CF81" s="79"/>
      <c r="CG81" s="79"/>
      <c r="CH81" s="79"/>
    </row>
    <row r="82" spans="57:73" ht="12.75">
      <c r="BE82" s="46"/>
      <c r="BF82" s="37"/>
      <c r="BG82" s="37"/>
      <c r="BH82" s="37"/>
      <c r="BI82" s="37"/>
      <c r="BJ82" s="37"/>
      <c r="BK82" s="37"/>
      <c r="BL82" s="37"/>
      <c r="BM82" s="54"/>
      <c r="BN82" s="54"/>
      <c r="BO82" s="54"/>
      <c r="BP82" s="54"/>
      <c r="BQ82" s="54"/>
      <c r="BR82" s="54"/>
      <c r="BS82" s="54"/>
      <c r="BT82" s="54"/>
      <c r="BU82" s="54"/>
    </row>
    <row r="83" spans="2:73" ht="12.75">
      <c r="B83" s="1" t="s">
        <v>38</v>
      </c>
      <c r="BE83" s="46"/>
      <c r="BF83" s="37"/>
      <c r="BG83" s="37"/>
      <c r="BH83" s="37"/>
      <c r="BI83" s="37"/>
      <c r="BJ83" s="37"/>
      <c r="BK83" s="37"/>
      <c r="BL83" s="37"/>
      <c r="BM83" s="54"/>
      <c r="BN83" s="54"/>
      <c r="BO83" s="54"/>
      <c r="BP83" s="54"/>
      <c r="BQ83" s="54"/>
      <c r="BR83" s="54"/>
      <c r="BS83" s="54"/>
      <c r="BT83" s="54"/>
      <c r="BU83" s="54"/>
    </row>
    <row r="84" ht="13.5" thickBot="1"/>
    <row r="85" spans="9:48" ht="24" customHeight="1">
      <c r="I85" s="228" t="s">
        <v>8</v>
      </c>
      <c r="J85" s="229"/>
      <c r="K85" s="229"/>
      <c r="L85" s="22"/>
      <c r="M85" s="213" t="str">
        <f>IF(ISBLANK($AZ$79)," ",IF($AW$79&gt;$AZ$79,$O$79,IF($AZ$79&gt;$AW$79,$AF$79)))</f>
        <v>TSV Milbertshofen</v>
      </c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4"/>
    </row>
    <row r="86" spans="9:48" ht="24" customHeight="1">
      <c r="I86" s="215" t="s">
        <v>9</v>
      </c>
      <c r="J86" s="216"/>
      <c r="K86" s="216"/>
      <c r="L86" s="24"/>
      <c r="M86" s="211" t="str">
        <f>IF(ISBLANK($AZ$79)," ",IF($AW$79&lt;$AZ$79,$O$79,IF($AZ$79&lt;$AW$79,$AF$79)))</f>
        <v>SV Mering</v>
      </c>
      <c r="N86" s="211"/>
      <c r="O86" s="211"/>
      <c r="P86" s="211"/>
      <c r="Q86" s="211"/>
      <c r="R86" s="211"/>
      <c r="S86" s="211"/>
      <c r="T86" s="211"/>
      <c r="U86" s="211"/>
      <c r="V86" s="211"/>
      <c r="W86" s="211"/>
      <c r="X86" s="211"/>
      <c r="Y86" s="211"/>
      <c r="Z86" s="211"/>
      <c r="AA86" s="211"/>
      <c r="AB86" s="211"/>
      <c r="AC86" s="211"/>
      <c r="AD86" s="211"/>
      <c r="AE86" s="211"/>
      <c r="AF86" s="211"/>
      <c r="AG86" s="211"/>
      <c r="AH86" s="211"/>
      <c r="AI86" s="211"/>
      <c r="AJ86" s="211"/>
      <c r="AK86" s="211"/>
      <c r="AL86" s="211"/>
      <c r="AM86" s="211"/>
      <c r="AN86" s="211"/>
      <c r="AO86" s="211"/>
      <c r="AP86" s="211"/>
      <c r="AQ86" s="211"/>
      <c r="AR86" s="211"/>
      <c r="AS86" s="211"/>
      <c r="AT86" s="211"/>
      <c r="AU86" s="211"/>
      <c r="AV86" s="212"/>
    </row>
    <row r="87" spans="9:48" ht="24" customHeight="1">
      <c r="I87" s="215" t="s">
        <v>10</v>
      </c>
      <c r="J87" s="216"/>
      <c r="K87" s="216"/>
      <c r="L87" s="23"/>
      <c r="M87" s="211" t="str">
        <f>IF(ISBLANK($AZ$75)," ",IF($AW$75&gt;$AZ$75,$O$75,IF($AZ$75&gt;$AW$75,$AF$75)))</f>
        <v>TSV Gilching-Argelsried</v>
      </c>
      <c r="N87" s="211"/>
      <c r="O87" s="211"/>
      <c r="P87" s="211"/>
      <c r="Q87" s="211"/>
      <c r="R87" s="211"/>
      <c r="S87" s="211"/>
      <c r="T87" s="211"/>
      <c r="U87" s="211"/>
      <c r="V87" s="211"/>
      <c r="W87" s="211"/>
      <c r="X87" s="211"/>
      <c r="Y87" s="211"/>
      <c r="Z87" s="211"/>
      <c r="AA87" s="211"/>
      <c r="AB87" s="211"/>
      <c r="AC87" s="211"/>
      <c r="AD87" s="211"/>
      <c r="AE87" s="211"/>
      <c r="AF87" s="211"/>
      <c r="AG87" s="211"/>
      <c r="AH87" s="211"/>
      <c r="AI87" s="211"/>
      <c r="AJ87" s="211"/>
      <c r="AK87" s="211"/>
      <c r="AL87" s="211"/>
      <c r="AM87" s="211"/>
      <c r="AN87" s="211"/>
      <c r="AO87" s="211"/>
      <c r="AP87" s="211"/>
      <c r="AQ87" s="211"/>
      <c r="AR87" s="211"/>
      <c r="AS87" s="211"/>
      <c r="AT87" s="211"/>
      <c r="AU87" s="211"/>
      <c r="AV87" s="212"/>
    </row>
    <row r="88" spans="9:48" ht="24" customHeight="1">
      <c r="I88" s="215" t="s">
        <v>11</v>
      </c>
      <c r="J88" s="216"/>
      <c r="K88" s="216"/>
      <c r="L88" s="24"/>
      <c r="M88" s="211" t="str">
        <f>IF(ISBLANK($AZ$75)," ",IF($AW$75&lt;$AZ$75,$O$75,IF($AZ$75&lt;$AW$75,$AF$75)))</f>
        <v>SG FC Moosburg/FC Wang</v>
      </c>
      <c r="N88" s="211"/>
      <c r="O88" s="211"/>
      <c r="P88" s="211"/>
      <c r="Q88" s="211"/>
      <c r="R88" s="211"/>
      <c r="S88" s="211"/>
      <c r="T88" s="211"/>
      <c r="U88" s="211"/>
      <c r="V88" s="211"/>
      <c r="W88" s="211"/>
      <c r="X88" s="211"/>
      <c r="Y88" s="211"/>
      <c r="Z88" s="211"/>
      <c r="AA88" s="211"/>
      <c r="AB88" s="211"/>
      <c r="AC88" s="211"/>
      <c r="AD88" s="211"/>
      <c r="AE88" s="211"/>
      <c r="AF88" s="211"/>
      <c r="AG88" s="211"/>
      <c r="AH88" s="211"/>
      <c r="AI88" s="211"/>
      <c r="AJ88" s="211"/>
      <c r="AK88" s="211"/>
      <c r="AL88" s="211"/>
      <c r="AM88" s="211"/>
      <c r="AN88" s="211"/>
      <c r="AO88" s="211"/>
      <c r="AP88" s="211"/>
      <c r="AQ88" s="211"/>
      <c r="AR88" s="211"/>
      <c r="AS88" s="211"/>
      <c r="AT88" s="211"/>
      <c r="AU88" s="211"/>
      <c r="AV88" s="212"/>
    </row>
    <row r="89" spans="9:102" ht="24" customHeight="1">
      <c r="I89" s="215" t="s">
        <v>45</v>
      </c>
      <c r="J89" s="216"/>
      <c r="K89" s="216"/>
      <c r="L89" s="24"/>
      <c r="M89" s="211" t="str">
        <f>IF(ISBLANK($AZ$71)," ",IF($AW$71&gt;$AZ$71,$O$71,IF($AZ$71&gt;$AW$71,$AF$71)))</f>
        <v>SE Freising </v>
      </c>
      <c r="N89" s="211"/>
      <c r="O89" s="211"/>
      <c r="P89" s="211"/>
      <c r="Q89" s="211"/>
      <c r="R89" s="211"/>
      <c r="S89" s="211"/>
      <c r="T89" s="211"/>
      <c r="U89" s="211"/>
      <c r="V89" s="211"/>
      <c r="W89" s="211"/>
      <c r="X89" s="211"/>
      <c r="Y89" s="211"/>
      <c r="Z89" s="211"/>
      <c r="AA89" s="211"/>
      <c r="AB89" s="211"/>
      <c r="AC89" s="211"/>
      <c r="AD89" s="211"/>
      <c r="AE89" s="211"/>
      <c r="AF89" s="211"/>
      <c r="AG89" s="211"/>
      <c r="AH89" s="211"/>
      <c r="AI89" s="211"/>
      <c r="AJ89" s="211"/>
      <c r="AK89" s="211"/>
      <c r="AL89" s="211"/>
      <c r="AM89" s="211"/>
      <c r="AN89" s="211"/>
      <c r="AO89" s="211"/>
      <c r="AP89" s="211"/>
      <c r="AQ89" s="211"/>
      <c r="AR89" s="211"/>
      <c r="AS89" s="211"/>
      <c r="AT89" s="211"/>
      <c r="AU89" s="211"/>
      <c r="AV89" s="212"/>
      <c r="BE89" s="46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</row>
    <row r="90" spans="9:102" ht="24" customHeight="1">
      <c r="I90" s="215" t="s">
        <v>46</v>
      </c>
      <c r="J90" s="216"/>
      <c r="K90" s="216"/>
      <c r="L90" s="24"/>
      <c r="M90" s="211" t="str">
        <f>IF(ISBLANK($AZ$71)," ",IF($AW$71&lt;$AZ$71,$O$71,IF($AZ$71&lt;$AW$71,$AF$71)))</f>
        <v>BC Attaching</v>
      </c>
      <c r="N90" s="211"/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1"/>
      <c r="AA90" s="211"/>
      <c r="AB90" s="211"/>
      <c r="AC90" s="211"/>
      <c r="AD90" s="211"/>
      <c r="AE90" s="211"/>
      <c r="AF90" s="211"/>
      <c r="AG90" s="211"/>
      <c r="AH90" s="211"/>
      <c r="AI90" s="211"/>
      <c r="AJ90" s="211"/>
      <c r="AK90" s="211"/>
      <c r="AL90" s="211"/>
      <c r="AM90" s="211"/>
      <c r="AN90" s="211"/>
      <c r="AO90" s="211"/>
      <c r="AP90" s="211"/>
      <c r="AQ90" s="211"/>
      <c r="AR90" s="211"/>
      <c r="AS90" s="211"/>
      <c r="AT90" s="211"/>
      <c r="AU90" s="211"/>
      <c r="AV90" s="212"/>
      <c r="BE90" s="46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</row>
    <row r="91" spans="9:48" ht="24" customHeight="1">
      <c r="I91" s="215" t="s">
        <v>47</v>
      </c>
      <c r="J91" s="216"/>
      <c r="K91" s="216"/>
      <c r="L91" s="24"/>
      <c r="M91" s="211" t="str">
        <f>IF(ISBLANK($AZ$67)," ",IF($AW$67&gt;$AZ$67,$O$67,IF($AZ$67&gt;$AW$67,$AF$67)))</f>
        <v>FC Rot Weiss Oberföhring</v>
      </c>
      <c r="N91" s="211"/>
      <c r="O91" s="211"/>
      <c r="P91" s="211"/>
      <c r="Q91" s="211"/>
      <c r="R91" s="211"/>
      <c r="S91" s="211"/>
      <c r="T91" s="211"/>
      <c r="U91" s="211"/>
      <c r="V91" s="211"/>
      <c r="W91" s="211"/>
      <c r="X91" s="211"/>
      <c r="Y91" s="211"/>
      <c r="Z91" s="211"/>
      <c r="AA91" s="211"/>
      <c r="AB91" s="211"/>
      <c r="AC91" s="211"/>
      <c r="AD91" s="211"/>
      <c r="AE91" s="211"/>
      <c r="AF91" s="211"/>
      <c r="AG91" s="211"/>
      <c r="AH91" s="211"/>
      <c r="AI91" s="211"/>
      <c r="AJ91" s="211"/>
      <c r="AK91" s="211"/>
      <c r="AL91" s="211"/>
      <c r="AM91" s="211"/>
      <c r="AN91" s="211"/>
      <c r="AO91" s="211"/>
      <c r="AP91" s="211"/>
      <c r="AQ91" s="211"/>
      <c r="AR91" s="211"/>
      <c r="AS91" s="211"/>
      <c r="AT91" s="211"/>
      <c r="AU91" s="211"/>
      <c r="AV91" s="212"/>
    </row>
    <row r="92" spans="9:48" ht="24" customHeight="1" thickBot="1">
      <c r="I92" s="230" t="s">
        <v>48</v>
      </c>
      <c r="J92" s="231"/>
      <c r="K92" s="231"/>
      <c r="L92" s="25"/>
      <c r="M92" s="232" t="str">
        <f>IF(ISBLANK($AZ$67)," ",IF($AW$67&lt;$AZ$67,$O$67,IF($AZ$67&lt;$AW$67,$AF$67)))</f>
        <v>SV Heimstetten</v>
      </c>
      <c r="N92" s="232"/>
      <c r="O92" s="232"/>
      <c r="P92" s="232"/>
      <c r="Q92" s="232"/>
      <c r="R92" s="232"/>
      <c r="S92" s="232"/>
      <c r="T92" s="232"/>
      <c r="U92" s="232"/>
      <c r="V92" s="232"/>
      <c r="W92" s="232"/>
      <c r="X92" s="232"/>
      <c r="Y92" s="232"/>
      <c r="Z92" s="232"/>
      <c r="AA92" s="232"/>
      <c r="AB92" s="232"/>
      <c r="AC92" s="232"/>
      <c r="AD92" s="232"/>
      <c r="AE92" s="232"/>
      <c r="AF92" s="232"/>
      <c r="AG92" s="232"/>
      <c r="AH92" s="232"/>
      <c r="AI92" s="232"/>
      <c r="AJ92" s="232"/>
      <c r="AK92" s="232"/>
      <c r="AL92" s="232"/>
      <c r="AM92" s="232"/>
      <c r="AN92" s="232"/>
      <c r="AO92" s="232"/>
      <c r="AP92" s="232"/>
      <c r="AQ92" s="232"/>
      <c r="AR92" s="232"/>
      <c r="AS92" s="232"/>
      <c r="AT92" s="232"/>
      <c r="AU92" s="232"/>
      <c r="AV92" s="233"/>
    </row>
  </sheetData>
  <sheetProtection/>
  <mergeCells count="341">
    <mergeCell ref="I92:K92"/>
    <mergeCell ref="M92:AV92"/>
    <mergeCell ref="I90:K90"/>
    <mergeCell ref="M90:AV90"/>
    <mergeCell ref="I91:K91"/>
    <mergeCell ref="M91:AV91"/>
    <mergeCell ref="I89:K89"/>
    <mergeCell ref="M89:AV89"/>
    <mergeCell ref="AW71:AX72"/>
    <mergeCell ref="AY71:AY72"/>
    <mergeCell ref="AZ71:BA72"/>
    <mergeCell ref="I86:K86"/>
    <mergeCell ref="I85:K85"/>
    <mergeCell ref="I88:K88"/>
    <mergeCell ref="M86:AV86"/>
    <mergeCell ref="D74:I74"/>
    <mergeCell ref="B71:C72"/>
    <mergeCell ref="D71:I72"/>
    <mergeCell ref="J71:N72"/>
    <mergeCell ref="BB71:BC72"/>
    <mergeCell ref="O72:AD72"/>
    <mergeCell ref="AF72:AV72"/>
    <mergeCell ref="AZ67:BA68"/>
    <mergeCell ref="BB67:BC68"/>
    <mergeCell ref="O68:AD68"/>
    <mergeCell ref="AF68:AV68"/>
    <mergeCell ref="B70:C70"/>
    <mergeCell ref="D70:I70"/>
    <mergeCell ref="J70:N70"/>
    <mergeCell ref="O70:AV70"/>
    <mergeCell ref="AW70:BA70"/>
    <mergeCell ref="BB70:BC70"/>
    <mergeCell ref="B67:C68"/>
    <mergeCell ref="D67:I68"/>
    <mergeCell ref="J67:N68"/>
    <mergeCell ref="O67:AD67"/>
    <mergeCell ref="AW67:AX68"/>
    <mergeCell ref="AY67:AY68"/>
    <mergeCell ref="B66:C66"/>
    <mergeCell ref="D66:I66"/>
    <mergeCell ref="J66:N66"/>
    <mergeCell ref="O66:AV66"/>
    <mergeCell ref="AW66:BA66"/>
    <mergeCell ref="BB66:BC66"/>
    <mergeCell ref="AW63:AX64"/>
    <mergeCell ref="AY63:AY64"/>
    <mergeCell ref="AZ63:BA64"/>
    <mergeCell ref="BB63:BC64"/>
    <mergeCell ref="O64:AD64"/>
    <mergeCell ref="AF64:AV64"/>
    <mergeCell ref="D62:I62"/>
    <mergeCell ref="J62:N62"/>
    <mergeCell ref="O62:AV62"/>
    <mergeCell ref="AW62:BA62"/>
    <mergeCell ref="BB62:BC62"/>
    <mergeCell ref="B63:C64"/>
    <mergeCell ref="D63:I64"/>
    <mergeCell ref="J63:N64"/>
    <mergeCell ref="O63:AD63"/>
    <mergeCell ref="AF63:AV63"/>
    <mergeCell ref="BB58:BC58"/>
    <mergeCell ref="B59:C60"/>
    <mergeCell ref="D59:I60"/>
    <mergeCell ref="J59:N60"/>
    <mergeCell ref="O59:AD59"/>
    <mergeCell ref="AF59:AV59"/>
    <mergeCell ref="AW59:AX60"/>
    <mergeCell ref="AY59:AY60"/>
    <mergeCell ref="AZ59:BA60"/>
    <mergeCell ref="BB59:BC60"/>
    <mergeCell ref="A2:AP3"/>
    <mergeCell ref="B58:C58"/>
    <mergeCell ref="D58:I58"/>
    <mergeCell ref="J58:N58"/>
    <mergeCell ref="O58:AV58"/>
    <mergeCell ref="AW58:BA58"/>
    <mergeCell ref="H55:L55"/>
    <mergeCell ref="U55:V55"/>
    <mergeCell ref="U10:V10"/>
    <mergeCell ref="O24:AD24"/>
    <mergeCell ref="J28:N28"/>
    <mergeCell ref="O28:AD28"/>
    <mergeCell ref="J30:N30"/>
    <mergeCell ref="O30:AD30"/>
    <mergeCell ref="G42:AD42"/>
    <mergeCell ref="G40:AD40"/>
    <mergeCell ref="J32:N32"/>
    <mergeCell ref="O32:AD32"/>
    <mergeCell ref="D78:I78"/>
    <mergeCell ref="D79:I80"/>
    <mergeCell ref="M87:AV87"/>
    <mergeCell ref="M88:AV88"/>
    <mergeCell ref="M85:AV85"/>
    <mergeCell ref="I87:K87"/>
    <mergeCell ref="BB74:BC74"/>
    <mergeCell ref="B78:C78"/>
    <mergeCell ref="J78:N78"/>
    <mergeCell ref="O78:AV78"/>
    <mergeCell ref="AW78:BA78"/>
    <mergeCell ref="BB78:BC78"/>
    <mergeCell ref="B74:C74"/>
    <mergeCell ref="J74:N74"/>
    <mergeCell ref="BB75:BC76"/>
    <mergeCell ref="D75:I76"/>
    <mergeCell ref="BB79:BC80"/>
    <mergeCell ref="O80:AD80"/>
    <mergeCell ref="AF80:AV80"/>
    <mergeCell ref="O79:AD79"/>
    <mergeCell ref="AF79:AV79"/>
    <mergeCell ref="AW79:AX80"/>
    <mergeCell ref="AY79:AY80"/>
    <mergeCell ref="B79:C80"/>
    <mergeCell ref="J79:N80"/>
    <mergeCell ref="AY75:AY76"/>
    <mergeCell ref="AZ75:BA76"/>
    <mergeCell ref="AZ79:BA80"/>
    <mergeCell ref="O76:AD76"/>
    <mergeCell ref="AF76:AV76"/>
    <mergeCell ref="O75:AD75"/>
    <mergeCell ref="AF75:AV75"/>
    <mergeCell ref="AW75:AX76"/>
    <mergeCell ref="AW25:AX25"/>
    <mergeCell ref="B75:C76"/>
    <mergeCell ref="J75:N76"/>
    <mergeCell ref="O74:AV74"/>
    <mergeCell ref="O60:AD60"/>
    <mergeCell ref="AF60:AV60"/>
    <mergeCell ref="B62:C62"/>
    <mergeCell ref="AW74:BA74"/>
    <mergeCell ref="X55:AB55"/>
    <mergeCell ref="AL55:AP55"/>
    <mergeCell ref="BB16:BC16"/>
    <mergeCell ref="BB18:BC18"/>
    <mergeCell ref="AG19:BA19"/>
    <mergeCell ref="BB19:BC19"/>
    <mergeCell ref="BB17:BC17"/>
    <mergeCell ref="AG16:BA16"/>
    <mergeCell ref="BB15:BC15"/>
    <mergeCell ref="B8:AM8"/>
    <mergeCell ref="B15:X15"/>
    <mergeCell ref="Y15:Z15"/>
    <mergeCell ref="X10:AB10"/>
    <mergeCell ref="H10:L10"/>
    <mergeCell ref="AL10:AP10"/>
    <mergeCell ref="O25:AD25"/>
    <mergeCell ref="AF25:AV25"/>
    <mergeCell ref="J25:N25"/>
    <mergeCell ref="D25:F25"/>
    <mergeCell ref="G25:I25"/>
    <mergeCell ref="M6:T6"/>
    <mergeCell ref="Y6:AF6"/>
    <mergeCell ref="AE15:BA15"/>
    <mergeCell ref="AW24:AX24"/>
    <mergeCell ref="AZ24:BA24"/>
    <mergeCell ref="B19:C19"/>
    <mergeCell ref="D19:X19"/>
    <mergeCell ref="Y17:Z17"/>
    <mergeCell ref="Y18:Z18"/>
    <mergeCell ref="Y19:Z19"/>
    <mergeCell ref="D17:X17"/>
    <mergeCell ref="D18:X18"/>
    <mergeCell ref="B16:C16"/>
    <mergeCell ref="AE16:AF16"/>
    <mergeCell ref="Y16:Z16"/>
    <mergeCell ref="B17:C17"/>
    <mergeCell ref="D16:X16"/>
    <mergeCell ref="B18:C18"/>
    <mergeCell ref="AE19:AF19"/>
    <mergeCell ref="O23:AV23"/>
    <mergeCell ref="AE17:AF17"/>
    <mergeCell ref="AE18:AF18"/>
    <mergeCell ref="AG17:BA17"/>
    <mergeCell ref="AG18:BA18"/>
    <mergeCell ref="BB23:BC23"/>
    <mergeCell ref="AW23:BA23"/>
    <mergeCell ref="J23:N23"/>
    <mergeCell ref="AF24:AV24"/>
    <mergeCell ref="B24:C24"/>
    <mergeCell ref="D24:F24"/>
    <mergeCell ref="G24:I24"/>
    <mergeCell ref="J24:N24"/>
    <mergeCell ref="BB24:BC24"/>
    <mergeCell ref="B26:C26"/>
    <mergeCell ref="B27:C27"/>
    <mergeCell ref="B28:C28"/>
    <mergeCell ref="B29:C29"/>
    <mergeCell ref="B23:C23"/>
    <mergeCell ref="G23:I23"/>
    <mergeCell ref="D23:F23"/>
    <mergeCell ref="B25:C25"/>
    <mergeCell ref="B34:C34"/>
    <mergeCell ref="B35:C35"/>
    <mergeCell ref="B30:C30"/>
    <mergeCell ref="B31:C31"/>
    <mergeCell ref="B32:C32"/>
    <mergeCell ref="B33:C33"/>
    <mergeCell ref="AW26:AX26"/>
    <mergeCell ref="AZ26:BA26"/>
    <mergeCell ref="D30:F30"/>
    <mergeCell ref="G30:I30"/>
    <mergeCell ref="D32:F32"/>
    <mergeCell ref="G32:I32"/>
    <mergeCell ref="D31:F31"/>
    <mergeCell ref="G31:I31"/>
    <mergeCell ref="AW27:AX27"/>
    <mergeCell ref="J26:N26"/>
    <mergeCell ref="BB27:BC27"/>
    <mergeCell ref="D28:F28"/>
    <mergeCell ref="G28:I28"/>
    <mergeCell ref="AZ25:BA25"/>
    <mergeCell ref="BB25:BC25"/>
    <mergeCell ref="D26:F26"/>
    <mergeCell ref="G26:I26"/>
    <mergeCell ref="O26:AD26"/>
    <mergeCell ref="AF28:AV28"/>
    <mergeCell ref="AF26:AV26"/>
    <mergeCell ref="AW28:AX28"/>
    <mergeCell ref="AZ28:BA28"/>
    <mergeCell ref="BB28:BC28"/>
    <mergeCell ref="BB26:BC26"/>
    <mergeCell ref="D27:F27"/>
    <mergeCell ref="G27:I27"/>
    <mergeCell ref="J27:N27"/>
    <mergeCell ref="O27:AD27"/>
    <mergeCell ref="AF27:AV27"/>
    <mergeCell ref="AZ27:BA27"/>
    <mergeCell ref="AF29:AV29"/>
    <mergeCell ref="AW29:AX29"/>
    <mergeCell ref="AZ29:BA29"/>
    <mergeCell ref="BB29:BC29"/>
    <mergeCell ref="D29:F29"/>
    <mergeCell ref="G29:I29"/>
    <mergeCell ref="J29:N29"/>
    <mergeCell ref="O29:AD29"/>
    <mergeCell ref="AF30:AV30"/>
    <mergeCell ref="AW30:AX30"/>
    <mergeCell ref="AZ30:BA30"/>
    <mergeCell ref="BB30:BC30"/>
    <mergeCell ref="AZ31:BA31"/>
    <mergeCell ref="BB31:BC31"/>
    <mergeCell ref="AF32:AV32"/>
    <mergeCell ref="AW32:AX32"/>
    <mergeCell ref="AZ32:BA32"/>
    <mergeCell ref="BB32:BC32"/>
    <mergeCell ref="J31:N31"/>
    <mergeCell ref="O31:AD31"/>
    <mergeCell ref="AF31:AV31"/>
    <mergeCell ref="AW31:AX31"/>
    <mergeCell ref="AF33:AV33"/>
    <mergeCell ref="AW33:AX33"/>
    <mergeCell ref="AZ33:BA33"/>
    <mergeCell ref="BB33:BC33"/>
    <mergeCell ref="D33:F33"/>
    <mergeCell ref="G33:I33"/>
    <mergeCell ref="J33:N33"/>
    <mergeCell ref="O33:AD33"/>
    <mergeCell ref="AF34:AV34"/>
    <mergeCell ref="AW34:AX34"/>
    <mergeCell ref="AZ34:BA34"/>
    <mergeCell ref="BB34:BC34"/>
    <mergeCell ref="D34:F34"/>
    <mergeCell ref="G34:I34"/>
    <mergeCell ref="J34:N34"/>
    <mergeCell ref="O34:AD34"/>
    <mergeCell ref="AW35:AX35"/>
    <mergeCell ref="AZ35:BA35"/>
    <mergeCell ref="BB35:BC35"/>
    <mergeCell ref="D35:F35"/>
    <mergeCell ref="G35:I35"/>
    <mergeCell ref="J35:N35"/>
    <mergeCell ref="O35:AD35"/>
    <mergeCell ref="E49:F49"/>
    <mergeCell ref="E43:F43"/>
    <mergeCell ref="AH49:AJ49"/>
    <mergeCell ref="G49:AD49"/>
    <mergeCell ref="G48:AD48"/>
    <mergeCell ref="E48:F48"/>
    <mergeCell ref="AE43:AG43"/>
    <mergeCell ref="AH47:AJ47"/>
    <mergeCell ref="E46:F46"/>
    <mergeCell ref="AH46:AJ46"/>
    <mergeCell ref="AP47:AR47"/>
    <mergeCell ref="AP49:AR49"/>
    <mergeCell ref="AE49:AG49"/>
    <mergeCell ref="AN49:AO49"/>
    <mergeCell ref="AH48:AJ48"/>
    <mergeCell ref="AK49:AL49"/>
    <mergeCell ref="AE48:AG48"/>
    <mergeCell ref="AK48:AL48"/>
    <mergeCell ref="AK47:AL47"/>
    <mergeCell ref="AN47:AO47"/>
    <mergeCell ref="B52:BC52"/>
    <mergeCell ref="E40:F40"/>
    <mergeCell ref="AH39:AJ39"/>
    <mergeCell ref="E39:AD39"/>
    <mergeCell ref="AK39:AO39"/>
    <mergeCell ref="AP39:AR39"/>
    <mergeCell ref="AN42:AO42"/>
    <mergeCell ref="E47:F47"/>
    <mergeCell ref="G47:AD47"/>
    <mergeCell ref="AN41:AO41"/>
    <mergeCell ref="AE40:AG40"/>
    <mergeCell ref="AH40:AJ40"/>
    <mergeCell ref="AK40:AL40"/>
    <mergeCell ref="AK42:AL42"/>
    <mergeCell ref="AN40:AO40"/>
    <mergeCell ref="A4:AP4"/>
    <mergeCell ref="AF35:AV35"/>
    <mergeCell ref="E42:F42"/>
    <mergeCell ref="E41:F41"/>
    <mergeCell ref="AH41:AJ41"/>
    <mergeCell ref="AE39:AG39"/>
    <mergeCell ref="AP48:AR48"/>
    <mergeCell ref="AP42:AR42"/>
    <mergeCell ref="AH45:AJ45"/>
    <mergeCell ref="AK45:AO45"/>
    <mergeCell ref="AN48:AO48"/>
    <mergeCell ref="AE46:AG46"/>
    <mergeCell ref="AE47:AG47"/>
    <mergeCell ref="AE41:AG41"/>
    <mergeCell ref="AP40:AR40"/>
    <mergeCell ref="AP41:AR41"/>
    <mergeCell ref="G43:AD43"/>
    <mergeCell ref="AN43:AO43"/>
    <mergeCell ref="AK41:AL41"/>
    <mergeCell ref="AE42:AG42"/>
    <mergeCell ref="AH42:AJ42"/>
    <mergeCell ref="AP43:AR43"/>
    <mergeCell ref="AK43:AL43"/>
    <mergeCell ref="AH43:AJ43"/>
    <mergeCell ref="G41:AD41"/>
    <mergeCell ref="AP46:AR46"/>
    <mergeCell ref="E45:AD45"/>
    <mergeCell ref="AE45:AG45"/>
    <mergeCell ref="O71:AD71"/>
    <mergeCell ref="AF67:AV67"/>
    <mergeCell ref="AF71:AV71"/>
    <mergeCell ref="AP45:AR45"/>
    <mergeCell ref="G46:AD46"/>
    <mergeCell ref="AK46:AL46"/>
    <mergeCell ref="AN46:AO46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Robert Gintenreiter</cp:lastModifiedBy>
  <cp:lastPrinted>2011-12-07T13:46:11Z</cp:lastPrinted>
  <dcterms:created xsi:type="dcterms:W3CDTF">2002-02-21T07:48:38Z</dcterms:created>
  <dcterms:modified xsi:type="dcterms:W3CDTF">2024-01-08T06:22:56Z</dcterms:modified>
  <cp:category/>
  <cp:version/>
  <cp:contentType/>
  <cp:contentStatus/>
</cp:coreProperties>
</file>